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ENERO 2022 POA Y PORTAL TRANSPARENCIA\"/>
    </mc:Choice>
  </mc:AlternateContent>
  <xr:revisionPtr revIDLastSave="0" documentId="8_{AB600374-A9A1-465A-9572-3706AD13D2CC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0">'ESF SNS'!$C$2:$H$68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8" l="1"/>
  <c r="F57" i="18"/>
  <c r="F38" i="18"/>
  <c r="F10" i="18"/>
  <c r="F18" i="19"/>
  <c r="F16" i="19"/>
  <c r="F42" i="18" l="1"/>
  <c r="F17" i="18" l="1"/>
  <c r="F51" i="18" l="1"/>
  <c r="H34" i="19"/>
  <c r="F34" i="19"/>
  <c r="H22" i="19"/>
  <c r="H23" i="19" s="1"/>
  <c r="F23" i="19"/>
  <c r="H13" i="19"/>
  <c r="F13" i="19"/>
  <c r="H7" i="19"/>
  <c r="H42" i="18"/>
  <c r="H52" i="18" s="1"/>
  <c r="H62" i="18" s="1"/>
  <c r="H27" i="18"/>
  <c r="F27" i="18"/>
  <c r="F29" i="18" s="1"/>
  <c r="H17" i="18"/>
  <c r="H7" i="18"/>
  <c r="F29" i="19" l="1"/>
  <c r="F60" i="18" s="1"/>
  <c r="F62" i="18" s="1"/>
  <c r="F52" i="18"/>
  <c r="H29" i="18"/>
  <c r="H29" i="19"/>
</calcChain>
</file>

<file path=xl/sharedStrings.xml><?xml version="1.0" encoding="utf-8"?>
<sst xmlns="http://schemas.openxmlformats.org/spreadsheetml/2006/main" count="136" uniqueCount="129">
  <si>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</si>
  <si>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</si>
  <si>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</si>
  <si>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</si>
  <si>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</si>
  <si>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</si>
  <si>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</si>
  <si>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</si>
  <si>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</si>
  <si>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</si>
  <si>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</si>
  <si>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</si>
  <si>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</si>
  <si>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</si>
  <si>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</si>
  <si>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</si>
  <si>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</si>
  <si>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</si>
  <si>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</si>
  <si>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</si>
  <si>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</si>
  <si>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</si>
  <si>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</si>
  <si>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</si>
  <si>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</si>
  <si>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</si>
  <si>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</si>
  <si>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</si>
  <si>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</si>
  <si>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</si>
  <si>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</si>
  <si>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</si>
  <si>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</si>
  <si>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</si>
  <si>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</si>
  <si>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</si>
  <si>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</si>
  <si>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</si>
  <si>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</si>
  <si>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</si>
  <si>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</si>
  <si>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</si>
  <si>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</si>
  <si>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</si>
  <si>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</si>
  <si>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</si>
  <si>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</si>
  <si>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</si>
  <si>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</si>
  <si>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</si>
  <si>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</si>
  <si>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</si>
  <si>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</si>
  <si>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</si>
  <si>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</si>
  <si>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</si>
  <si>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</si>
  <si>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</si>
  <si>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</si>
  <si>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</si>
  <si>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</si>
  <si>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</si>
  <si>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</si>
  <si>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</si>
  <si>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</si>
  <si>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</si>
  <si>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</si>
  <si>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</si>
  <si>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</si>
  <si>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</si>
  <si>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</si>
  <si>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</si>
  <si>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</si>
  <si>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</si>
  <si>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</si>
  <si>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</si>
  <si>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</si>
  <si>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</si>
  <si>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</si>
  <si>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</si>
  <si>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</si>
  <si>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</si>
  <si>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</si>
  <si>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</si>
  <si>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</si>
  <si>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</si>
  <si>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</si>
  <si>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</si>
  <si>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</si>
  <si>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</si>
  <si>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</si>
  <si>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</si>
  <si>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</si>
  <si>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</si>
  <si>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</si>
  <si>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</si>
  <si>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</si>
  <si>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</si>
  <si>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</si>
  <si>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</si>
  <si>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</si>
  <si>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</si>
  <si>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</si>
  <si>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</si>
  <si>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</si>
  <si>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</si>
  <si>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</si>
  <si>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</si>
  <si>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</si>
  <si>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</si>
  <si>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</si>
  <si>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</si>
  <si>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</si>
  <si>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</si>
  <si>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</si>
  <si>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</si>
  <si>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</si>
  <si>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</si>
  <si>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</si>
  <si>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</si>
  <si>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</si>
  <si>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</si>
  <si>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</si>
  <si>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</si>
  <si>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</si>
  <si>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</si>
  <si>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</si>
  <si>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Del ejercicio terminado al 31 Enero 2022.</t>
  </si>
  <si>
    <t>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</si>
</sst>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tabSelected="1" topLeftCell="C1" workbookViewId="0">
      <selection activeCell="C5" sqref="C5:H5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3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 x14ac:dyDescent="0.25">
      <c r="C1" s="8"/>
      <c r="D1" s="8"/>
      <c r="E1" s="8"/>
      <c r="F1" s="8"/>
      <c r="G1" s="8"/>
      <c r="H1" s="8"/>
    </row>
    <row r="2" spans="1:10" ht="15.75" x14ac:dyDescent="0.25">
      <c r="C2" s="52" t="s">
        <v>123</v>
      </c>
      <c r="D2" s="52"/>
      <c r="E2" s="52"/>
      <c r="F2" s="52"/>
      <c r="G2" s="52"/>
      <c r="H2" s="52"/>
    </row>
    <row r="3" spans="1:10" ht="15.75" x14ac:dyDescent="0.25">
      <c r="C3" s="52" t="s">
        <v>109</v>
      </c>
      <c r="D3" s="52"/>
      <c r="E3" s="52"/>
      <c r="F3" s="52"/>
      <c r="G3" s="52"/>
      <c r="H3" s="52"/>
    </row>
    <row r="4" spans="1:10" ht="15.75" x14ac:dyDescent="0.25">
      <c r="C4" s="52" t="s">
        <v>128</v>
      </c>
      <c r="D4" s="52"/>
      <c r="E4" s="52"/>
      <c r="F4" s="52"/>
      <c r="G4" s="52"/>
      <c r="H4" s="52"/>
    </row>
    <row r="5" spans="1:10" ht="15.75" x14ac:dyDescent="0.25">
      <c r="C5" s="52" t="s">
        <v>0</v>
      </c>
      <c r="D5" s="52"/>
      <c r="E5" s="52"/>
      <c r="F5" s="52"/>
      <c r="G5" s="52"/>
      <c r="H5" s="52"/>
    </row>
    <row r="6" spans="1:10" x14ac:dyDescent="0.25">
      <c r="C6" s="8"/>
      <c r="D6" s="19"/>
      <c r="E6" s="19"/>
      <c r="F6" s="8"/>
      <c r="G6" s="8"/>
      <c r="H6" s="8"/>
    </row>
    <row r="7" spans="1:10" x14ac:dyDescent="0.25">
      <c r="C7" s="8"/>
      <c r="D7" s="8"/>
      <c r="E7" s="8"/>
      <c r="F7" s="20">
        <v>2021</v>
      </c>
      <c r="G7" s="21"/>
      <c r="H7" s="20">
        <f>+[1]BC!G11</f>
        <v>2016</v>
      </c>
    </row>
    <row r="8" spans="1:10" x14ac:dyDescent="0.25">
      <c r="A8" s="5" t="s">
        <v>108</v>
      </c>
      <c r="C8" s="22" t="s">
        <v>1</v>
      </c>
      <c r="D8" s="23"/>
      <c r="E8" s="23"/>
      <c r="F8" s="24"/>
      <c r="G8" s="25"/>
      <c r="H8" s="25"/>
    </row>
    <row r="9" spans="1:10" x14ac:dyDescent="0.25">
      <c r="C9" s="22" t="s">
        <v>2</v>
      </c>
      <c r="D9" s="23"/>
      <c r="E9" s="23"/>
      <c r="F9" s="25"/>
      <c r="G9" s="25"/>
      <c r="H9" s="25"/>
    </row>
    <row r="10" spans="1:10" x14ac:dyDescent="0.25">
      <c r="A10" s="5" t="s">
        <v>51</v>
      </c>
      <c r="C10" s="8"/>
      <c r="D10" s="8" t="s">
        <v>103</v>
      </c>
      <c r="E10" s="8"/>
      <c r="F10" s="26">
        <f>10326919.16+1389.51+494970.59+3380.61</f>
        <v>10826659.869999999</v>
      </c>
      <c r="G10" s="27"/>
      <c r="H10" s="26"/>
    </row>
    <row r="11" spans="1:10" customFormat="1" x14ac:dyDescent="0.25">
      <c r="A11" s="3" t="s">
        <v>52</v>
      </c>
      <c r="B11" s="2"/>
      <c r="C11" s="28"/>
      <c r="D11" s="8" t="s">
        <v>3</v>
      </c>
      <c r="E11" s="8"/>
      <c r="F11" s="29"/>
      <c r="G11" s="30"/>
      <c r="H11" s="29"/>
      <c r="I11" s="2"/>
      <c r="J11" s="2"/>
    </row>
    <row r="12" spans="1:10" customFormat="1" x14ac:dyDescent="0.25">
      <c r="A12" s="3" t="s">
        <v>53</v>
      </c>
      <c r="B12" s="2"/>
      <c r="C12" s="28"/>
      <c r="D12" s="8" t="s">
        <v>4</v>
      </c>
      <c r="E12" s="8"/>
      <c r="F12" s="29"/>
      <c r="G12" s="30"/>
      <c r="H12" s="29"/>
      <c r="I12" s="2"/>
      <c r="J12" s="2"/>
    </row>
    <row r="13" spans="1:10" customFormat="1" x14ac:dyDescent="0.25">
      <c r="A13" s="3" t="s">
        <v>54</v>
      </c>
      <c r="B13" s="2"/>
      <c r="C13" s="28"/>
      <c r="D13" s="8" t="s">
        <v>112</v>
      </c>
      <c r="E13" s="8"/>
      <c r="F13" s="31">
        <v>0</v>
      </c>
      <c r="G13" s="32"/>
      <c r="H13" s="31"/>
      <c r="I13" s="12"/>
      <c r="J13" s="2"/>
    </row>
    <row r="14" spans="1:10" x14ac:dyDescent="0.25">
      <c r="A14" s="5" t="s">
        <v>55</v>
      </c>
      <c r="C14" s="8"/>
      <c r="D14" s="8" t="s">
        <v>113</v>
      </c>
      <c r="E14" s="8"/>
      <c r="F14" s="33">
        <v>8484176.2799999993</v>
      </c>
      <c r="G14" s="34"/>
      <c r="H14" s="35"/>
      <c r="I14" s="13"/>
      <c r="J14" s="48"/>
    </row>
    <row r="15" spans="1:10" customFormat="1" x14ac:dyDescent="0.25">
      <c r="A15" s="3" t="s">
        <v>56</v>
      </c>
      <c r="B15" s="2"/>
      <c r="C15" s="28"/>
      <c r="D15" s="8" t="s">
        <v>5</v>
      </c>
      <c r="E15" s="8"/>
      <c r="F15" s="31">
        <v>270501.28999999998</v>
      </c>
      <c r="G15" s="32"/>
      <c r="H15" s="31"/>
      <c r="I15" s="14"/>
      <c r="J15" s="2"/>
    </row>
    <row r="16" spans="1:10" customFormat="1" x14ac:dyDescent="0.25">
      <c r="A16" s="3" t="s">
        <v>57</v>
      </c>
      <c r="B16" s="2"/>
      <c r="C16" s="28"/>
      <c r="D16" s="8" t="s">
        <v>6</v>
      </c>
      <c r="E16" s="8"/>
      <c r="F16" s="36"/>
      <c r="G16" s="32"/>
      <c r="H16" s="36"/>
      <c r="I16" s="2"/>
      <c r="J16" s="2"/>
    </row>
    <row r="17" spans="1:13" x14ac:dyDescent="0.25">
      <c r="C17" s="22" t="s">
        <v>7</v>
      </c>
      <c r="D17" s="8"/>
      <c r="E17" s="8"/>
      <c r="F17" s="37">
        <f>SUM(F9:F16)</f>
        <v>19581337.439999998</v>
      </c>
      <c r="G17" s="34"/>
      <c r="H17" s="37">
        <f>SUM(H9:H16)</f>
        <v>0</v>
      </c>
    </row>
    <row r="18" spans="1:13" x14ac:dyDescent="0.25">
      <c r="C18" s="22"/>
      <c r="D18" s="8"/>
      <c r="E18" s="8"/>
      <c r="F18" s="38"/>
      <c r="G18" s="34"/>
      <c r="H18" s="38"/>
    </row>
    <row r="19" spans="1:13" x14ac:dyDescent="0.25">
      <c r="C19" s="22" t="s">
        <v>8</v>
      </c>
      <c r="D19" s="8"/>
      <c r="E19" s="8"/>
      <c r="F19" s="26"/>
      <c r="G19" s="35"/>
      <c r="H19" s="26"/>
    </row>
    <row r="20" spans="1:13" customFormat="1" x14ac:dyDescent="0.25">
      <c r="A20" s="3" t="s">
        <v>58</v>
      </c>
      <c r="B20" s="2"/>
      <c r="C20" s="28"/>
      <c r="D20" s="8" t="s">
        <v>9</v>
      </c>
      <c r="E20" s="8"/>
      <c r="F20" s="29">
        <v>0</v>
      </c>
      <c r="G20" s="30"/>
      <c r="H20" s="29"/>
      <c r="I20" s="2"/>
      <c r="J20" s="2"/>
    </row>
    <row r="21" spans="1:13" customFormat="1" x14ac:dyDescent="0.25">
      <c r="A21" s="3" t="s">
        <v>59</v>
      </c>
      <c r="B21" s="2"/>
      <c r="C21" s="28"/>
      <c r="D21" s="39" t="s">
        <v>10</v>
      </c>
      <c r="E21" s="39"/>
      <c r="F21" s="31"/>
      <c r="G21" s="32"/>
      <c r="H21" s="31"/>
      <c r="I21" s="2"/>
      <c r="J21" s="2"/>
    </row>
    <row r="22" spans="1:13" customFormat="1" x14ac:dyDescent="0.25">
      <c r="A22" s="3" t="s">
        <v>60</v>
      </c>
      <c r="B22" s="2"/>
      <c r="C22" s="28"/>
      <c r="D22" s="39" t="s">
        <v>11</v>
      </c>
      <c r="E22" s="39"/>
      <c r="F22" s="31"/>
      <c r="G22" s="32"/>
      <c r="H22" s="31"/>
      <c r="I22" s="2"/>
      <c r="J22" s="2"/>
    </row>
    <row r="23" spans="1:13" customFormat="1" x14ac:dyDescent="0.25">
      <c r="A23" s="3" t="s">
        <v>61</v>
      </c>
      <c r="B23" s="2"/>
      <c r="C23" s="28"/>
      <c r="D23" s="39" t="s">
        <v>12</v>
      </c>
      <c r="E23" s="39"/>
      <c r="F23" s="31">
        <v>0</v>
      </c>
      <c r="G23" s="32"/>
      <c r="H23" s="31"/>
      <c r="I23" s="2"/>
      <c r="J23" s="2"/>
    </row>
    <row r="24" spans="1:13" x14ac:dyDescent="0.25">
      <c r="A24" s="5" t="s">
        <v>62</v>
      </c>
      <c r="C24" s="8"/>
      <c r="D24" s="39" t="s">
        <v>114</v>
      </c>
      <c r="E24" s="39"/>
      <c r="F24" s="33">
        <v>22075650.670000002</v>
      </c>
      <c r="G24" s="34"/>
      <c r="H24" s="35"/>
      <c r="M24" s="18"/>
    </row>
    <row r="25" spans="1:13" x14ac:dyDescent="0.25">
      <c r="A25" s="5" t="s">
        <v>63</v>
      </c>
      <c r="C25" s="8"/>
      <c r="D25" s="39" t="s">
        <v>101</v>
      </c>
      <c r="E25" s="39"/>
      <c r="F25" s="35"/>
      <c r="G25" s="34"/>
      <c r="H25" s="35"/>
      <c r="J25" s="15"/>
      <c r="M25" s="18"/>
    </row>
    <row r="26" spans="1:13" customFormat="1" x14ac:dyDescent="0.25">
      <c r="A26" s="3" t="s">
        <v>64</v>
      </c>
      <c r="B26" s="2"/>
      <c r="C26" s="28"/>
      <c r="D26" s="39" t="s">
        <v>13</v>
      </c>
      <c r="E26" s="39"/>
      <c r="F26" s="31"/>
      <c r="G26" s="32"/>
      <c r="H26" s="31"/>
      <c r="I26" s="1"/>
      <c r="J26" s="1"/>
      <c r="M26" s="9"/>
    </row>
    <row r="27" spans="1:13" x14ac:dyDescent="0.25">
      <c r="C27" s="22" t="s">
        <v>14</v>
      </c>
      <c r="D27" s="8"/>
      <c r="E27" s="8"/>
      <c r="F27" s="37">
        <f>SUM(F20:F26)</f>
        <v>22075650.670000002</v>
      </c>
      <c r="G27" s="34"/>
      <c r="H27" s="37">
        <f>SUM(H20:H26)</f>
        <v>0</v>
      </c>
      <c r="M27" s="18"/>
    </row>
    <row r="28" spans="1:13" x14ac:dyDescent="0.25">
      <c r="C28" s="22"/>
      <c r="D28" s="8"/>
      <c r="E28" s="8"/>
      <c r="F28" s="38"/>
      <c r="G28" s="34"/>
      <c r="H28" s="38"/>
      <c r="M28" s="18"/>
    </row>
    <row r="29" spans="1:13" ht="15.75" thickBot="1" x14ac:dyDescent="0.3">
      <c r="C29" s="22" t="s">
        <v>15</v>
      </c>
      <c r="D29" s="8"/>
      <c r="E29" s="8"/>
      <c r="F29" s="40">
        <f>SUM(F27,F17)</f>
        <v>41656988.109999999</v>
      </c>
      <c r="G29" s="41"/>
      <c r="H29" s="40">
        <f>SUM(H27,H17)</f>
        <v>0</v>
      </c>
    </row>
    <row r="30" spans="1:13" ht="15.75" thickTop="1" x14ac:dyDescent="0.25">
      <c r="C30" s="8"/>
      <c r="D30" s="8" t="s">
        <v>16</v>
      </c>
      <c r="E30" s="8"/>
      <c r="F30" s="26"/>
      <c r="G30" s="26"/>
      <c r="H30" s="26"/>
    </row>
    <row r="31" spans="1:13" x14ac:dyDescent="0.25">
      <c r="C31" s="22" t="s">
        <v>17</v>
      </c>
      <c r="D31" s="8"/>
      <c r="E31" s="8"/>
      <c r="F31" s="26"/>
      <c r="G31" s="26"/>
      <c r="H31" s="26"/>
    </row>
    <row r="32" spans="1:13" x14ac:dyDescent="0.25">
      <c r="C32" s="22" t="s">
        <v>18</v>
      </c>
      <c r="D32" s="8"/>
      <c r="E32" s="8"/>
      <c r="F32" s="27"/>
      <c r="G32" s="27"/>
      <c r="H32" s="27"/>
    </row>
    <row r="33" spans="1:10" customFormat="1" x14ac:dyDescent="0.25">
      <c r="A33" s="3" t="s">
        <v>65</v>
      </c>
      <c r="B33" s="2"/>
      <c r="C33" s="28"/>
      <c r="D33" s="8" t="s">
        <v>19</v>
      </c>
      <c r="E33" s="8"/>
      <c r="F33" s="29">
        <v>0</v>
      </c>
      <c r="G33" s="42"/>
      <c r="H33" s="29"/>
      <c r="I33" s="2"/>
      <c r="J33" s="2"/>
    </row>
    <row r="34" spans="1:10" x14ac:dyDescent="0.25">
      <c r="A34" s="5" t="s">
        <v>66</v>
      </c>
      <c r="C34" s="8"/>
      <c r="D34" s="8" t="s">
        <v>115</v>
      </c>
      <c r="E34" s="8"/>
      <c r="F34" s="35">
        <v>9567017.6699999999</v>
      </c>
      <c r="G34" s="34"/>
      <c r="H34" s="35"/>
      <c r="J34" s="10"/>
    </row>
    <row r="35" spans="1:10" customFormat="1" x14ac:dyDescent="0.25">
      <c r="A35" s="3" t="s">
        <v>67</v>
      </c>
      <c r="B35" s="2"/>
      <c r="C35" s="28"/>
      <c r="D35" s="8" t="s">
        <v>20</v>
      </c>
      <c r="E35" s="8"/>
      <c r="F35" s="31"/>
      <c r="G35" s="32"/>
      <c r="H35" s="31"/>
      <c r="I35" s="2"/>
      <c r="J35" s="2"/>
    </row>
    <row r="36" spans="1:10" customFormat="1" x14ac:dyDescent="0.25">
      <c r="A36" s="3" t="s">
        <v>68</v>
      </c>
      <c r="B36" s="2"/>
      <c r="C36" s="28"/>
      <c r="D36" s="8" t="s">
        <v>21</v>
      </c>
      <c r="E36" s="8"/>
      <c r="F36" s="31"/>
      <c r="G36" s="32"/>
      <c r="H36" s="31"/>
      <c r="I36" s="2"/>
      <c r="J36" s="2"/>
    </row>
    <row r="37" spans="1:10" customFormat="1" x14ac:dyDescent="0.25">
      <c r="A37" s="3" t="s">
        <v>69</v>
      </c>
      <c r="B37" s="2"/>
      <c r="C37" s="28"/>
      <c r="D37" s="8" t="s">
        <v>116</v>
      </c>
      <c r="E37" s="8"/>
      <c r="F37" s="29">
        <v>4669162.41</v>
      </c>
      <c r="G37" s="30"/>
      <c r="H37" s="29"/>
      <c r="I37" s="2"/>
      <c r="J37" s="2"/>
    </row>
    <row r="38" spans="1:10" customFormat="1" x14ac:dyDescent="0.25">
      <c r="A38" s="3" t="s">
        <v>70</v>
      </c>
      <c r="B38" s="2"/>
      <c r="C38" s="28"/>
      <c r="D38" s="8" t="s">
        <v>22</v>
      </c>
      <c r="E38" s="8"/>
      <c r="F38" s="29">
        <f>8665266.22+2276577.73+189714.81</f>
        <v>11131558.760000002</v>
      </c>
      <c r="G38" s="30"/>
      <c r="H38" s="29"/>
      <c r="I38" s="2"/>
      <c r="J38" s="2"/>
    </row>
    <row r="39" spans="1:10" customFormat="1" x14ac:dyDescent="0.25">
      <c r="A39" s="3" t="s">
        <v>71</v>
      </c>
      <c r="B39" s="2"/>
      <c r="C39" s="28"/>
      <c r="D39" s="8" t="s">
        <v>117</v>
      </c>
      <c r="E39" s="8"/>
      <c r="F39" s="36"/>
      <c r="G39" s="30"/>
      <c r="H39" s="29"/>
      <c r="I39" s="2"/>
      <c r="J39" s="2"/>
    </row>
    <row r="40" spans="1:10" customFormat="1" x14ac:dyDescent="0.25">
      <c r="A40" s="3" t="s">
        <v>72</v>
      </c>
      <c r="B40" s="2"/>
      <c r="C40" s="28"/>
      <c r="D40" s="8" t="s">
        <v>23</v>
      </c>
      <c r="E40" s="8"/>
      <c r="F40" s="29"/>
      <c r="G40" s="30"/>
      <c r="H40" s="29"/>
      <c r="I40" s="2"/>
      <c r="J40" s="2"/>
    </row>
    <row r="41" spans="1:10" customFormat="1" x14ac:dyDescent="0.25">
      <c r="A41" s="3" t="s">
        <v>74</v>
      </c>
      <c r="B41" s="2"/>
      <c r="C41" s="28"/>
      <c r="D41" s="8" t="s">
        <v>24</v>
      </c>
      <c r="E41" s="8"/>
      <c r="F41" s="36">
        <v>466748.76</v>
      </c>
      <c r="G41" s="32"/>
      <c r="H41" s="31"/>
      <c r="I41" s="2"/>
      <c r="J41" s="2"/>
    </row>
    <row r="42" spans="1:10" x14ac:dyDescent="0.25">
      <c r="C42" s="22" t="s">
        <v>25</v>
      </c>
      <c r="D42" s="8"/>
      <c r="E42" s="8"/>
      <c r="F42" s="38">
        <f>SUM(F33:F41)</f>
        <v>25834487.600000005</v>
      </c>
      <c r="G42" s="34"/>
      <c r="H42" s="38">
        <f>SUM(H33:H41)</f>
        <v>0</v>
      </c>
      <c r="J42" s="10"/>
    </row>
    <row r="43" spans="1:10" x14ac:dyDescent="0.25">
      <c r="C43" s="22"/>
      <c r="D43" s="8"/>
      <c r="E43" s="8"/>
      <c r="F43" s="38"/>
      <c r="G43" s="34"/>
      <c r="H43" s="35"/>
    </row>
    <row r="44" spans="1:10" customFormat="1" x14ac:dyDescent="0.25">
      <c r="A44" s="3"/>
      <c r="B44" s="2"/>
      <c r="C44" s="43" t="s">
        <v>26</v>
      </c>
      <c r="D44" s="28"/>
      <c r="E44" s="28"/>
      <c r="F44" s="42"/>
      <c r="G44" s="42"/>
      <c r="H44" s="42"/>
      <c r="I44" s="2"/>
      <c r="J44" s="2"/>
    </row>
    <row r="45" spans="1:10" customFormat="1" x14ac:dyDescent="0.25">
      <c r="A45" s="3" t="s">
        <v>75</v>
      </c>
      <c r="B45" s="2"/>
      <c r="C45" s="28"/>
      <c r="D45" s="8" t="s">
        <v>118</v>
      </c>
      <c r="E45" s="8"/>
      <c r="F45" s="29"/>
      <c r="G45" s="30"/>
      <c r="H45" s="29"/>
      <c r="I45" s="2"/>
      <c r="J45" s="2"/>
    </row>
    <row r="46" spans="1:10" customFormat="1" x14ac:dyDescent="0.25">
      <c r="A46" s="3" t="s">
        <v>76</v>
      </c>
      <c r="B46" s="2"/>
      <c r="C46" s="28"/>
      <c r="D46" s="8" t="s">
        <v>27</v>
      </c>
      <c r="E46" s="8"/>
      <c r="F46" s="29"/>
      <c r="G46" s="30"/>
      <c r="H46" s="29"/>
      <c r="I46" s="2"/>
      <c r="J46" s="2"/>
    </row>
    <row r="47" spans="1:10" customFormat="1" x14ac:dyDescent="0.25">
      <c r="A47" s="3" t="s">
        <v>73</v>
      </c>
      <c r="B47" s="2"/>
      <c r="C47" s="28"/>
      <c r="D47" s="8" t="s">
        <v>28</v>
      </c>
      <c r="E47" s="8"/>
      <c r="F47" s="29"/>
      <c r="G47" s="30"/>
      <c r="H47" s="29"/>
      <c r="I47" s="2"/>
      <c r="J47" s="2"/>
    </row>
    <row r="48" spans="1:10" customFormat="1" x14ac:dyDescent="0.25">
      <c r="A48" s="3" t="s">
        <v>77</v>
      </c>
      <c r="B48" s="2"/>
      <c r="C48" s="28"/>
      <c r="D48" s="8" t="s">
        <v>29</v>
      </c>
      <c r="E48" s="8"/>
      <c r="F48" s="29"/>
      <c r="G48" s="30"/>
      <c r="H48" s="29"/>
      <c r="I48" s="2"/>
      <c r="J48" s="2"/>
    </row>
    <row r="49" spans="1:10" customFormat="1" x14ac:dyDescent="0.25">
      <c r="A49" s="3" t="s">
        <v>78</v>
      </c>
      <c r="B49" s="2"/>
      <c r="C49" s="28"/>
      <c r="D49" s="8" t="s">
        <v>119</v>
      </c>
      <c r="E49" s="8"/>
      <c r="F49" s="36"/>
      <c r="G49" s="30"/>
      <c r="H49" s="29"/>
      <c r="I49" s="2"/>
      <c r="J49" s="2"/>
    </row>
    <row r="50" spans="1:10" customFormat="1" x14ac:dyDescent="0.25">
      <c r="A50" s="3" t="s">
        <v>79</v>
      </c>
      <c r="B50" s="2"/>
      <c r="C50" s="28"/>
      <c r="D50" s="8" t="s">
        <v>30</v>
      </c>
      <c r="E50" s="8"/>
      <c r="F50" s="29"/>
      <c r="G50" s="30"/>
      <c r="H50" s="29"/>
      <c r="I50" s="2"/>
      <c r="J50" s="2"/>
    </row>
    <row r="51" spans="1:10" customFormat="1" ht="16.5" customHeight="1" x14ac:dyDescent="0.25">
      <c r="A51" s="3"/>
      <c r="B51" s="2"/>
      <c r="C51" s="43" t="s">
        <v>31</v>
      </c>
      <c r="D51" s="28"/>
      <c r="E51" s="28"/>
      <c r="F51" s="37">
        <f>+F45+F49</f>
        <v>0</v>
      </c>
      <c r="G51" s="32"/>
      <c r="H51" s="35"/>
      <c r="I51" s="2"/>
      <c r="J51" s="2"/>
    </row>
    <row r="52" spans="1:10" x14ac:dyDescent="0.25">
      <c r="C52" s="22" t="s">
        <v>32</v>
      </c>
      <c r="D52" s="8"/>
      <c r="E52" s="8"/>
      <c r="F52" s="38">
        <f>+F42+F51</f>
        <v>25834487.600000005</v>
      </c>
      <c r="G52" s="41"/>
      <c r="H52" s="37">
        <f>SUM(H42,H51)</f>
        <v>0</v>
      </c>
    </row>
    <row r="53" spans="1:10" x14ac:dyDescent="0.25">
      <c r="C53" s="22"/>
      <c r="D53" s="8"/>
      <c r="E53" s="8"/>
      <c r="F53" s="35"/>
      <c r="G53" s="26"/>
      <c r="H53" s="26"/>
    </row>
    <row r="54" spans="1:10" x14ac:dyDescent="0.25">
      <c r="C54" s="22" t="s">
        <v>120</v>
      </c>
      <c r="D54" s="8"/>
      <c r="E54" s="8"/>
      <c r="F54" s="26"/>
      <c r="G54" s="26"/>
      <c r="H54" s="26"/>
    </row>
    <row r="55" spans="1:10" customFormat="1" x14ac:dyDescent="0.25">
      <c r="A55" s="3" t="s">
        <v>80</v>
      </c>
      <c r="B55" s="2"/>
      <c r="C55" s="43"/>
      <c r="D55" s="8" t="s">
        <v>110</v>
      </c>
      <c r="E55" s="8"/>
      <c r="F55" s="29">
        <v>8467442.4000000004</v>
      </c>
      <c r="G55" s="30"/>
      <c r="H55" s="29"/>
      <c r="I55" s="2"/>
      <c r="J55" s="11"/>
    </row>
    <row r="56" spans="1:10" customFormat="1" x14ac:dyDescent="0.25">
      <c r="A56" s="3" t="s">
        <v>81</v>
      </c>
      <c r="B56" s="2"/>
      <c r="C56" s="28"/>
      <c r="D56" s="8" t="s">
        <v>33</v>
      </c>
      <c r="E56" s="8"/>
      <c r="F56" s="29">
        <v>0</v>
      </c>
      <c r="G56" s="30"/>
      <c r="H56" s="29"/>
      <c r="I56" s="2"/>
      <c r="J56" s="2"/>
    </row>
    <row r="57" spans="1:10" x14ac:dyDescent="0.25">
      <c r="A57" s="5" t="s">
        <v>82</v>
      </c>
      <c r="C57" s="8"/>
      <c r="D57" s="8" t="s">
        <v>104</v>
      </c>
      <c r="E57" s="8"/>
      <c r="F57" s="26">
        <f>+'ERF SRS'!F29</f>
        <v>-9199867.1500000004</v>
      </c>
      <c r="G57" s="27"/>
      <c r="H57" s="26"/>
    </row>
    <row r="58" spans="1:10" x14ac:dyDescent="0.25">
      <c r="A58" s="5" t="s">
        <v>83</v>
      </c>
      <c r="C58" s="8"/>
      <c r="D58" s="8" t="s">
        <v>106</v>
      </c>
      <c r="E58" s="8"/>
      <c r="F58" s="33">
        <f>6941821.07+9613104.19</f>
        <v>16554925.26</v>
      </c>
      <c r="G58" s="27"/>
      <c r="H58" s="33"/>
      <c r="J58" s="10"/>
    </row>
    <row r="59" spans="1:10" customFormat="1" x14ac:dyDescent="0.25">
      <c r="A59" s="3" t="s">
        <v>84</v>
      </c>
      <c r="B59" s="2"/>
      <c r="C59" s="28"/>
      <c r="D59" s="8" t="s">
        <v>34</v>
      </c>
      <c r="E59" s="8"/>
      <c r="F59" s="35"/>
      <c r="G59" s="30"/>
      <c r="H59" s="35"/>
      <c r="I59" s="2"/>
      <c r="J59" s="2"/>
    </row>
    <row r="60" spans="1:10" x14ac:dyDescent="0.25">
      <c r="C60" s="22" t="s">
        <v>35</v>
      </c>
      <c r="D60" s="8"/>
      <c r="E60" s="8"/>
      <c r="F60" s="37">
        <f>+F55+F57+F58</f>
        <v>15822500.51</v>
      </c>
      <c r="G60" s="41"/>
      <c r="H60" s="37"/>
    </row>
    <row r="61" spans="1:10" x14ac:dyDescent="0.25">
      <c r="C61" s="22"/>
      <c r="D61" s="8"/>
      <c r="E61" s="8"/>
      <c r="F61" s="25"/>
      <c r="G61" s="25"/>
      <c r="H61" s="25"/>
    </row>
    <row r="62" spans="1:10" ht="15.75" thickBot="1" x14ac:dyDescent="0.3">
      <c r="C62" s="22" t="s">
        <v>102</v>
      </c>
      <c r="D62" s="8"/>
      <c r="E62" s="8"/>
      <c r="F62" s="40">
        <f>+F60+F42</f>
        <v>41656988.110000007</v>
      </c>
      <c r="G62" s="25"/>
      <c r="H62" s="40">
        <f>+H52+H60</f>
        <v>0</v>
      </c>
      <c r="J62" s="17"/>
    </row>
    <row r="63" spans="1:10" ht="15.75" thickTop="1" x14ac:dyDescent="0.25">
      <c r="C63" s="22"/>
      <c r="D63" s="8"/>
      <c r="E63" s="8"/>
      <c r="F63" s="38"/>
      <c r="G63" s="25"/>
      <c r="H63" s="38"/>
      <c r="J63" s="17"/>
    </row>
    <row r="64" spans="1:10" x14ac:dyDescent="0.25">
      <c r="C64" s="22"/>
      <c r="D64" s="8"/>
      <c r="E64" s="8"/>
      <c r="F64" s="38"/>
      <c r="G64" s="25"/>
      <c r="H64" s="38"/>
      <c r="J64" s="17"/>
    </row>
    <row r="65" spans="3:10" x14ac:dyDescent="0.25">
      <c r="C65" s="22"/>
      <c r="D65" s="8"/>
      <c r="E65" s="8"/>
      <c r="F65" s="38"/>
      <c r="G65" s="25"/>
      <c r="H65" s="38"/>
      <c r="J65" s="17"/>
    </row>
    <row r="66" spans="3:10" x14ac:dyDescent="0.25">
      <c r="C66" s="8"/>
      <c r="D66" s="22" t="s">
        <v>124</v>
      </c>
      <c r="E66" s="8"/>
      <c r="F66" s="26"/>
      <c r="G66" s="8"/>
      <c r="H66" s="26"/>
      <c r="J66" s="10"/>
    </row>
    <row r="67" spans="3:10" x14ac:dyDescent="0.25">
      <c r="C67" s="49"/>
      <c r="D67" s="51" t="s">
        <v>125</v>
      </c>
      <c r="E67" s="50"/>
      <c r="F67" s="50"/>
      <c r="G67" s="50"/>
      <c r="H67" s="50"/>
    </row>
    <row r="68" spans="3:10" x14ac:dyDescent="0.25">
      <c r="C68" s="8"/>
      <c r="D68" s="51" t="s">
        <v>126</v>
      </c>
      <c r="E68" s="22"/>
      <c r="F68" s="8"/>
      <c r="G68" s="8"/>
      <c r="H68" s="8"/>
    </row>
    <row r="69" spans="3:10" x14ac:dyDescent="0.25">
      <c r="C69" s="8"/>
      <c r="D69" s="8"/>
      <c r="E69" s="8"/>
      <c r="F69" s="44"/>
      <c r="G69" s="44"/>
      <c r="H69" s="44"/>
    </row>
    <row r="71" spans="3:10" x14ac:dyDescent="0.25">
      <c r="F71" s="7"/>
      <c r="H71" s="7"/>
    </row>
    <row r="73" spans="3:10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70866141732283472" right="0.70866141732283472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B13" workbookViewId="0">
      <selection activeCell="F19" sqref="F19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 x14ac:dyDescent="0.25">
      <c r="A1" s="45"/>
      <c r="B1" s="8"/>
      <c r="C1" s="8"/>
      <c r="D1" s="8"/>
      <c r="E1" s="8"/>
      <c r="F1" s="8"/>
      <c r="G1" s="8"/>
      <c r="H1" s="8"/>
    </row>
    <row r="2" spans="1:11" ht="15.75" x14ac:dyDescent="0.25">
      <c r="A2" s="45"/>
      <c r="B2" s="8"/>
      <c r="C2" s="52" t="s">
        <v>123</v>
      </c>
      <c r="D2" s="52"/>
      <c r="E2" s="52"/>
      <c r="F2" s="52"/>
      <c r="G2" s="52"/>
      <c r="H2" s="52"/>
    </row>
    <row r="3" spans="1:11" ht="15.75" x14ac:dyDescent="0.25">
      <c r="A3" s="45"/>
      <c r="B3" s="8"/>
      <c r="C3" s="52" t="s">
        <v>111</v>
      </c>
      <c r="D3" s="52"/>
      <c r="E3" s="52"/>
      <c r="F3" s="52"/>
      <c r="G3" s="52"/>
      <c r="H3" s="52"/>
    </row>
    <row r="4" spans="1:11" ht="15.75" x14ac:dyDescent="0.25">
      <c r="A4" s="45"/>
      <c r="B4" s="8"/>
      <c r="C4" s="52" t="s">
        <v>127</v>
      </c>
      <c r="D4" s="52"/>
      <c r="E4" s="52"/>
      <c r="F4" s="52"/>
      <c r="G4" s="52"/>
      <c r="H4" s="52"/>
    </row>
    <row r="5" spans="1:11" ht="15.75" x14ac:dyDescent="0.25">
      <c r="A5" s="45"/>
      <c r="B5" s="8"/>
      <c r="C5" s="52" t="s">
        <v>0</v>
      </c>
      <c r="D5" s="52"/>
      <c r="E5" s="52"/>
      <c r="F5" s="52"/>
      <c r="G5" s="52"/>
      <c r="H5" s="52"/>
    </row>
    <row r="6" spans="1:11" x14ac:dyDescent="0.25">
      <c r="A6" s="45"/>
      <c r="B6" s="8"/>
      <c r="C6" s="8"/>
      <c r="D6" s="19"/>
      <c r="E6" s="19"/>
      <c r="F6" s="8"/>
      <c r="G6" s="8"/>
      <c r="H6" s="8"/>
    </row>
    <row r="7" spans="1:11" x14ac:dyDescent="0.25">
      <c r="A7" s="45"/>
      <c r="B7" s="8"/>
      <c r="C7" s="8"/>
      <c r="D7" s="8"/>
      <c r="E7" s="8"/>
      <c r="F7" s="46">
        <v>2021</v>
      </c>
      <c r="G7" s="21"/>
      <c r="H7" s="46">
        <f>+[1]ESF!H7</f>
        <v>2016</v>
      </c>
    </row>
    <row r="8" spans="1:11" x14ac:dyDescent="0.25">
      <c r="A8" s="45"/>
      <c r="B8" s="8"/>
      <c r="C8" s="22" t="s">
        <v>121</v>
      </c>
      <c r="D8" s="23"/>
      <c r="E8" s="23"/>
      <c r="F8" s="24"/>
      <c r="G8" s="25"/>
      <c r="H8" s="25"/>
      <c r="K8" s="10"/>
    </row>
    <row r="9" spans="1:11" x14ac:dyDescent="0.25">
      <c r="A9" s="45" t="s">
        <v>85</v>
      </c>
      <c r="B9" s="8"/>
      <c r="C9" s="8"/>
      <c r="D9" s="8" t="s">
        <v>36</v>
      </c>
      <c r="E9" s="8"/>
      <c r="F9" s="35"/>
      <c r="G9" s="34"/>
      <c r="H9" s="35"/>
      <c r="K9" s="10"/>
    </row>
    <row r="10" spans="1:11" x14ac:dyDescent="0.25">
      <c r="A10" s="45" t="s">
        <v>86</v>
      </c>
      <c r="B10" s="8"/>
      <c r="C10" s="8"/>
      <c r="D10" s="8" t="s">
        <v>107</v>
      </c>
      <c r="E10" s="8"/>
      <c r="F10" s="35">
        <v>113290</v>
      </c>
      <c r="G10" s="34"/>
      <c r="H10" s="35"/>
      <c r="K10" s="10"/>
    </row>
    <row r="11" spans="1:11" x14ac:dyDescent="0.25">
      <c r="A11" s="45" t="s">
        <v>87</v>
      </c>
      <c r="B11" s="8"/>
      <c r="C11" s="8"/>
      <c r="D11" s="8" t="s">
        <v>100</v>
      </c>
      <c r="E11" s="8"/>
      <c r="F11" s="35">
        <v>165328.6</v>
      </c>
      <c r="G11" s="34"/>
      <c r="H11" s="35"/>
      <c r="K11" s="10"/>
    </row>
    <row r="12" spans="1:11" x14ac:dyDescent="0.25">
      <c r="A12" s="45" t="s">
        <v>88</v>
      </c>
      <c r="B12" s="8"/>
      <c r="C12" s="8"/>
      <c r="D12" s="8" t="s">
        <v>37</v>
      </c>
      <c r="E12" s="8"/>
      <c r="F12" s="33"/>
      <c r="G12" s="34"/>
      <c r="H12" s="35"/>
      <c r="K12" s="10"/>
    </row>
    <row r="13" spans="1:11" x14ac:dyDescent="0.25">
      <c r="A13" s="45"/>
      <c r="B13" s="8"/>
      <c r="C13" s="22" t="s">
        <v>47</v>
      </c>
      <c r="D13" s="8"/>
      <c r="E13" s="8"/>
      <c r="F13" s="37">
        <f>SUM(F9:F12)</f>
        <v>278618.59999999998</v>
      </c>
      <c r="G13" s="34"/>
      <c r="H13" s="37">
        <f>SUM(H9:H12)</f>
        <v>0</v>
      </c>
      <c r="K13" s="10"/>
    </row>
    <row r="14" spans="1:11" x14ac:dyDescent="0.25">
      <c r="A14" s="45"/>
      <c r="B14" s="8"/>
      <c r="C14" s="8"/>
      <c r="D14" s="8" t="s">
        <v>16</v>
      </c>
      <c r="E14" s="8"/>
      <c r="F14" s="26"/>
      <c r="G14" s="26"/>
      <c r="H14" s="26"/>
    </row>
    <row r="15" spans="1:11" x14ac:dyDescent="0.25">
      <c r="A15" s="45"/>
      <c r="B15" s="8"/>
      <c r="C15" s="22" t="s">
        <v>122</v>
      </c>
      <c r="D15" s="8"/>
      <c r="E15" s="8"/>
      <c r="F15" s="27"/>
      <c r="G15" s="27"/>
      <c r="H15" s="27"/>
      <c r="K15" s="10"/>
    </row>
    <row r="16" spans="1:11" x14ac:dyDescent="0.25">
      <c r="A16" s="45" t="s">
        <v>89</v>
      </c>
      <c r="B16" s="8"/>
      <c r="C16" s="8"/>
      <c r="D16" s="8" t="s">
        <v>38</v>
      </c>
      <c r="E16" s="8"/>
      <c r="F16" s="26">
        <f>2276577.73+800000+189714.81+4614.67+227643.74+213417.82+25687.2</f>
        <v>3737655.97</v>
      </c>
      <c r="G16" s="26"/>
      <c r="H16" s="26"/>
      <c r="K16" s="10"/>
    </row>
    <row r="17" spans="1:14" x14ac:dyDescent="0.25">
      <c r="A17" s="45" t="s">
        <v>90</v>
      </c>
      <c r="B17" s="8"/>
      <c r="C17" s="8"/>
      <c r="D17" s="8" t="s">
        <v>39</v>
      </c>
      <c r="E17" s="8"/>
      <c r="F17" s="26"/>
      <c r="G17" s="27"/>
      <c r="H17" s="26"/>
      <c r="K17" s="10"/>
    </row>
    <row r="18" spans="1:14" x14ac:dyDescent="0.25">
      <c r="A18" s="45" t="s">
        <v>91</v>
      </c>
      <c r="B18" s="8"/>
      <c r="C18" s="8"/>
      <c r="D18" s="8" t="s">
        <v>105</v>
      </c>
      <c r="E18" s="8"/>
      <c r="F18" s="26">
        <f>479100.68+270743.34+45083.55+1000+12000+32275+1031320+3653906.29</f>
        <v>5525428.8600000003</v>
      </c>
      <c r="G18" s="27"/>
      <c r="H18" s="26"/>
      <c r="K18" s="10"/>
      <c r="L18" s="6"/>
      <c r="N18" s="16"/>
    </row>
    <row r="19" spans="1:14" x14ac:dyDescent="0.25">
      <c r="A19" s="45" t="s">
        <v>92</v>
      </c>
      <c r="B19" s="8"/>
      <c r="C19" s="8"/>
      <c r="D19" s="8" t="s">
        <v>40</v>
      </c>
      <c r="E19" s="8"/>
      <c r="F19" s="35">
        <v>212768.43</v>
      </c>
      <c r="G19" s="27"/>
      <c r="H19" s="26"/>
      <c r="K19" s="10"/>
    </row>
    <row r="20" spans="1:14" x14ac:dyDescent="0.25">
      <c r="A20" s="45" t="s">
        <v>93</v>
      </c>
      <c r="B20" s="8"/>
      <c r="C20" s="8"/>
      <c r="D20" s="8" t="s">
        <v>41</v>
      </c>
      <c r="E20" s="8"/>
      <c r="F20" s="26">
        <v>0</v>
      </c>
      <c r="G20" s="27"/>
      <c r="H20" s="26"/>
      <c r="K20" s="10"/>
    </row>
    <row r="21" spans="1:14" x14ac:dyDescent="0.25">
      <c r="A21" s="45" t="s">
        <v>94</v>
      </c>
      <c r="B21" s="8"/>
      <c r="C21" s="8"/>
      <c r="D21" s="8" t="s">
        <v>42</v>
      </c>
      <c r="E21" s="8"/>
      <c r="F21" s="35">
        <v>0</v>
      </c>
      <c r="G21" s="27"/>
      <c r="H21" s="33"/>
      <c r="J21" s="10"/>
      <c r="K21" s="10"/>
      <c r="L21" s="6"/>
      <c r="N21" s="16"/>
    </row>
    <row r="22" spans="1:14" x14ac:dyDescent="0.25">
      <c r="A22" s="45" t="s">
        <v>95</v>
      </c>
      <c r="B22" s="8"/>
      <c r="C22" s="8"/>
      <c r="D22" s="8" t="s">
        <v>43</v>
      </c>
      <c r="E22" s="8"/>
      <c r="F22" s="33">
        <v>2632.49</v>
      </c>
      <c r="G22" s="27"/>
      <c r="H22" s="26" t="e">
        <f>SUMIF([1]BC!B:B,[1]ERF!A22,[1]BC!G:G)</f>
        <v>#VALUE!</v>
      </c>
      <c r="K22" s="10"/>
    </row>
    <row r="23" spans="1:14" x14ac:dyDescent="0.25">
      <c r="A23" s="45"/>
      <c r="B23" s="8"/>
      <c r="C23" s="22" t="s">
        <v>48</v>
      </c>
      <c r="D23" s="8"/>
      <c r="E23" s="8"/>
      <c r="F23" s="37">
        <f>SUM(F16:F22)</f>
        <v>9478485.75</v>
      </c>
      <c r="G23" s="34"/>
      <c r="H23" s="37" t="e">
        <f>SUM(H16:H22)</f>
        <v>#VALUE!</v>
      </c>
      <c r="J23" s="10"/>
      <c r="K23" s="10"/>
    </row>
    <row r="24" spans="1:14" x14ac:dyDescent="0.25">
      <c r="A24" s="45"/>
      <c r="B24" s="8"/>
      <c r="C24" s="47"/>
      <c r="D24" s="8"/>
      <c r="E24" s="8"/>
      <c r="F24" s="26"/>
      <c r="G24" s="26"/>
      <c r="H24" s="26"/>
      <c r="J24" s="10"/>
      <c r="K24" s="10"/>
    </row>
    <row r="25" spans="1:14" x14ac:dyDescent="0.25">
      <c r="A25" s="45" t="s">
        <v>96</v>
      </c>
      <c r="B25" s="8"/>
      <c r="C25" s="8"/>
      <c r="D25" s="8" t="s">
        <v>49</v>
      </c>
      <c r="E25" s="8"/>
      <c r="F25" s="26">
        <v>0</v>
      </c>
      <c r="G25" s="27"/>
      <c r="H25" s="26">
        <v>0</v>
      </c>
      <c r="K25" s="10"/>
    </row>
    <row r="26" spans="1:14" x14ac:dyDescent="0.25">
      <c r="A26" s="45"/>
      <c r="B26" s="8"/>
      <c r="C26" s="8"/>
      <c r="D26" s="8"/>
      <c r="E26" s="8"/>
      <c r="F26" s="26"/>
      <c r="G26" s="27"/>
      <c r="H26" s="26"/>
      <c r="K26" s="10"/>
    </row>
    <row r="27" spans="1:14" x14ac:dyDescent="0.25">
      <c r="A27" s="45" t="s">
        <v>97</v>
      </c>
      <c r="B27" s="8"/>
      <c r="C27" s="8"/>
      <c r="D27" s="8" t="s">
        <v>44</v>
      </c>
      <c r="E27" s="8"/>
      <c r="F27" s="35">
        <v>0</v>
      </c>
      <c r="G27" s="27"/>
      <c r="H27" s="35">
        <v>0</v>
      </c>
      <c r="K27" s="10"/>
    </row>
    <row r="28" spans="1:14" x14ac:dyDescent="0.25">
      <c r="A28" s="45"/>
      <c r="B28" s="8"/>
      <c r="C28" s="8"/>
      <c r="D28" s="8"/>
      <c r="E28" s="8"/>
      <c r="F28" s="35"/>
      <c r="G28" s="27"/>
      <c r="H28" s="35"/>
    </row>
    <row r="29" spans="1:14" ht="15.75" thickBot="1" x14ac:dyDescent="0.3">
      <c r="A29" s="45"/>
      <c r="B29" s="8"/>
      <c r="C29" s="22" t="s">
        <v>104</v>
      </c>
      <c r="D29" s="8"/>
      <c r="E29" s="8"/>
      <c r="F29" s="40">
        <f>+F13-F23+F25+F27</f>
        <v>-9199867.1500000004</v>
      </c>
      <c r="G29" s="34"/>
      <c r="H29" s="40" t="e">
        <f>+H13-H23+H25+H27</f>
        <v>#VALUE!</v>
      </c>
      <c r="K29" s="10"/>
    </row>
    <row r="30" spans="1:14" ht="15.75" thickTop="1" x14ac:dyDescent="0.25">
      <c r="A30" s="45"/>
      <c r="B30" s="8"/>
      <c r="C30" s="22"/>
      <c r="D30" s="8"/>
      <c r="E30" s="8"/>
      <c r="F30" s="26"/>
      <c r="G30" s="26"/>
      <c r="H30" s="26"/>
    </row>
    <row r="31" spans="1:14" x14ac:dyDescent="0.25">
      <c r="A31" s="45"/>
      <c r="B31" s="8"/>
      <c r="C31" s="47" t="s">
        <v>45</v>
      </c>
      <c r="D31" s="8"/>
      <c r="E31" s="8"/>
      <c r="F31" s="26"/>
      <c r="G31" s="26"/>
      <c r="H31" s="26"/>
      <c r="K31" s="10"/>
    </row>
    <row r="32" spans="1:14" x14ac:dyDescent="0.25">
      <c r="A32" s="45" t="s">
        <v>98</v>
      </c>
      <c r="B32" s="8"/>
      <c r="C32" s="22"/>
      <c r="D32" s="8" t="s">
        <v>50</v>
      </c>
      <c r="E32" s="8"/>
      <c r="F32" s="26">
        <v>0</v>
      </c>
      <c r="G32" s="27"/>
      <c r="H32" s="26">
        <v>0</v>
      </c>
      <c r="K32" s="10"/>
    </row>
    <row r="33" spans="1:11" x14ac:dyDescent="0.25">
      <c r="A33" s="45" t="s">
        <v>99</v>
      </c>
      <c r="B33" s="8"/>
      <c r="C33" s="8"/>
      <c r="D33" s="8" t="s">
        <v>46</v>
      </c>
      <c r="E33" s="8"/>
      <c r="F33" s="33">
        <v>0</v>
      </c>
      <c r="G33" s="27"/>
      <c r="H33" s="33">
        <v>0</v>
      </c>
      <c r="K33" s="10"/>
    </row>
    <row r="34" spans="1:11" ht="15.75" thickBot="1" x14ac:dyDescent="0.3">
      <c r="A34" s="45"/>
      <c r="B34" s="8"/>
      <c r="C34" s="22"/>
      <c r="D34" s="8"/>
      <c r="E34" s="8"/>
      <c r="F34" s="40">
        <f>SUM(F32:F33)</f>
        <v>0</v>
      </c>
      <c r="G34" s="41"/>
      <c r="H34" s="40">
        <f>SUM(H32:H33)</f>
        <v>0</v>
      </c>
      <c r="K34" s="10"/>
    </row>
    <row r="35" spans="1:11" ht="15.75" thickTop="1" x14ac:dyDescent="0.25">
      <c r="A35" s="45"/>
      <c r="B35" s="8"/>
      <c r="C35" s="22"/>
      <c r="D35" s="8"/>
      <c r="E35" s="8"/>
      <c r="F35" s="26"/>
      <c r="G35" s="26"/>
      <c r="H35" s="26"/>
    </row>
    <row r="36" spans="1:11" x14ac:dyDescent="0.25">
      <c r="A36" s="45"/>
      <c r="B36" s="8"/>
      <c r="C36" s="8"/>
      <c r="D36" s="8"/>
      <c r="E36" s="8"/>
      <c r="F36" s="26"/>
      <c r="G36" s="26"/>
      <c r="H36" s="26"/>
    </row>
    <row r="37" spans="1:11" x14ac:dyDescent="0.25">
      <c r="A37" s="45"/>
      <c r="B37" s="8"/>
      <c r="C37" s="53"/>
      <c r="D37" s="53"/>
      <c r="E37" s="53"/>
      <c r="F37" s="53"/>
      <c r="G37" s="53"/>
      <c r="H37" s="53"/>
    </row>
    <row r="38" spans="1:11" x14ac:dyDescent="0.25">
      <c r="A38" s="45"/>
      <c r="B38" s="8"/>
      <c r="C38" s="8"/>
      <c r="D38" s="22" t="s">
        <v>124</v>
      </c>
      <c r="E38" s="22"/>
      <c r="F38" s="8"/>
      <c r="G38" s="8"/>
      <c r="H38" s="8"/>
    </row>
    <row r="39" spans="1:11" x14ac:dyDescent="0.25">
      <c r="A39" s="45"/>
      <c r="B39" s="8"/>
      <c r="C39" s="8"/>
      <c r="D39" s="51" t="s">
        <v>125</v>
      </c>
      <c r="E39" s="8"/>
      <c r="F39" s="8"/>
      <c r="G39" s="8"/>
      <c r="H39" s="8"/>
    </row>
    <row r="40" spans="1:11" x14ac:dyDescent="0.25">
      <c r="A40" s="45"/>
      <c r="B40" s="8"/>
      <c r="C40" s="8"/>
      <c r="D40" s="51" t="s">
        <v>126</v>
      </c>
      <c r="E40" s="8"/>
      <c r="F40" s="26"/>
      <c r="G40" s="26"/>
      <c r="H40" s="26"/>
    </row>
  </sheetData>
  <mergeCells count="5">
    <mergeCell ref="C2:H2"/>
    <mergeCell ref="C3:H3"/>
    <mergeCell ref="C4:H4"/>
    <mergeCell ref="C5:H5"/>
    <mergeCell ref="C37:H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 SNS</vt:lpstr>
      <vt:lpstr>ERF SRS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2022-02-11T15:03:26Z</cp:lastPrinted>
  <dcterms:created xsi:type="dcterms:W3CDTF">2018-05-02T13:48:18Z</dcterms:created>
  <dcterms:modified xsi:type="dcterms:W3CDTF">2022-07-12T14:24:45Z</dcterms:modified>
</cp:coreProperties>
</file>