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NOVIEMBRE 2023 POA Y ACTUALIZACION PORTAL TRANSPARENCIA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4" i="2" l="1"/>
  <c r="D84" i="2"/>
  <c r="E84" i="2"/>
  <c r="F84" i="2"/>
  <c r="G84" i="2"/>
  <c r="H84" i="2"/>
  <c r="I84" i="2"/>
  <c r="J84" i="2"/>
  <c r="K84" i="2"/>
  <c r="L84" i="2"/>
  <c r="M84" i="2"/>
  <c r="N84" i="2"/>
  <c r="C27" i="2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P83" i="2" l="1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79" i="2" l="1"/>
  <c r="P63" i="2"/>
  <c r="P68" i="2"/>
  <c r="P46" i="2"/>
  <c r="P53" i="2"/>
  <c r="P37" i="2"/>
  <c r="P17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<sst xmlns="http://schemas.openxmlformats.org/spreadsheetml/2006/main" count="200" uniqueCount="110">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</sst>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4" fontId="0" fillId="0" borderId="0" xfId="0" applyNumberForma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G12" activePane="bottomRight" state="frozen"/>
      <selection activeCell="A2" sqref="A2"/>
      <selection pane="topRight" activeCell="C2" sqref="C2"/>
      <selection pane="bottomLeft" activeCell="A12" sqref="A12"/>
      <selection pane="bottomRight" activeCell="I12" sqref="I12"/>
    </sheetView>
  </sheetViews>
  <sheetFormatPr baseColWidth="10" defaultColWidth="11.42578125" defaultRowHeight="15" x14ac:dyDescent="0.25"/>
  <cols>
    <col min="1" max="1" width="86.42578125" customWidth="1"/>
    <col min="2" max="2" width="14.42578125" customWidth="1"/>
    <col min="3" max="3" width="12.28515625" hidden="1" customWidth="1"/>
    <col min="4" max="5" width="13.7109375" hidden="1" customWidth="1"/>
    <col min="6" max="6" width="14" hidden="1" customWidth="1"/>
    <col min="7" max="7" width="0.28515625" customWidth="1"/>
    <col min="8" max="8" width="14.28515625" customWidth="1"/>
    <col min="9" max="9" width="14.140625" customWidth="1"/>
    <col min="10" max="10" width="15.7109375" customWidth="1"/>
    <col min="11" max="11" width="15.28515625" customWidth="1"/>
    <col min="12" max="12" width="13.140625" bestFit="1" customWidth="1"/>
    <col min="13" max="13" width="14" customWidth="1"/>
    <col min="14" max="14" width="15.85546875" customWidth="1"/>
    <col min="15" max="15" width="18.57031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25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75" x14ac:dyDescent="0.25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25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25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25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25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3239469.39</v>
      </c>
      <c r="H10" s="19">
        <f t="shared" si="0"/>
        <v>11985185.254000001</v>
      </c>
      <c r="I10" s="19">
        <f t="shared" si="0"/>
        <v>11868148.811000001</v>
      </c>
      <c r="J10" s="19">
        <f t="shared" si="0"/>
        <v>12076444.6</v>
      </c>
      <c r="K10" s="19">
        <f t="shared" si="0"/>
        <v>14533663.029999999</v>
      </c>
      <c r="L10" s="19">
        <f t="shared" si="0"/>
        <v>18243036.789999999</v>
      </c>
      <c r="M10" s="19">
        <f t="shared" si="0"/>
        <v>12540198.060000001</v>
      </c>
      <c r="N10" s="19">
        <f t="shared" si="0"/>
        <v>13481312.220000001</v>
      </c>
      <c r="O10" s="19">
        <f t="shared" si="0"/>
        <v>0</v>
      </c>
      <c r="P10" s="19">
        <f t="shared" si="0"/>
        <v>124451447.64600001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2084354.7999999998</v>
      </c>
      <c r="H11" s="24">
        <f t="shared" si="1"/>
        <v>2212474.94</v>
      </c>
      <c r="I11" s="24">
        <f t="shared" si="1"/>
        <v>1907256.23</v>
      </c>
      <c r="J11" s="24">
        <f t="shared" si="1"/>
        <v>2441957.6900000004</v>
      </c>
      <c r="K11" s="24">
        <f t="shared" si="1"/>
        <v>2202694.54</v>
      </c>
      <c r="L11" s="24">
        <f t="shared" si="1"/>
        <v>7438054.0499999998</v>
      </c>
      <c r="M11" s="24">
        <f t="shared" si="1"/>
        <v>2053279.8399999999</v>
      </c>
      <c r="N11" s="24">
        <f t="shared" si="1"/>
        <v>1813670.14</v>
      </c>
      <c r="O11" s="24">
        <f t="shared" si="1"/>
        <v>0</v>
      </c>
      <c r="P11" s="24">
        <f t="shared" si="1"/>
        <v>33515867.901000001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>
        <v>2084354.7999999998</v>
      </c>
      <c r="H12" s="28">
        <v>2212474.94</v>
      </c>
      <c r="I12" s="28">
        <v>1907256.23</v>
      </c>
      <c r="J12" s="28">
        <v>2170624.5700000003</v>
      </c>
      <c r="K12" s="28">
        <v>2202694.54</v>
      </c>
      <c r="L12" s="28">
        <v>1711888.55</v>
      </c>
      <c r="M12" s="28">
        <v>1696755.14</v>
      </c>
      <c r="N12" s="28">
        <v>1813670.14</v>
      </c>
      <c r="O12" s="28"/>
      <c r="P12" s="28">
        <f>SUM(D12:O12)</f>
        <v>21869664.931000002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>
        <v>5726165.5</v>
      </c>
      <c r="M13" s="28"/>
      <c r="N13" s="28"/>
      <c r="O13" s="28"/>
      <c r="P13" s="28">
        <f t="shared" ref="P13:P77" si="2">SUM(D13:O13)</f>
        <v>10730336.33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>
        <v>271333.12</v>
      </c>
      <c r="K16" s="28"/>
      <c r="L16" s="28"/>
      <c r="M16" s="28">
        <v>356524.69999999995</v>
      </c>
      <c r="N16" s="28"/>
      <c r="O16" s="28"/>
      <c r="P16" s="28">
        <f t="shared" si="2"/>
        <v>915866.6399999999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652033.82000000007</v>
      </c>
      <c r="H17" s="24">
        <f t="shared" si="3"/>
        <v>507819.74399999995</v>
      </c>
      <c r="I17" s="24">
        <f t="shared" si="3"/>
        <v>1448649.33</v>
      </c>
      <c r="J17" s="24">
        <f t="shared" si="3"/>
        <v>2491700.7399999998</v>
      </c>
      <c r="K17" s="24">
        <f t="shared" si="3"/>
        <v>1537421.2999999998</v>
      </c>
      <c r="L17" s="24">
        <f t="shared" si="3"/>
        <v>1010275.8599999999</v>
      </c>
      <c r="M17" s="24">
        <f t="shared" si="3"/>
        <v>3645626.8000000003</v>
      </c>
      <c r="N17" s="24">
        <f t="shared" si="3"/>
        <v>1991644.1599999997</v>
      </c>
      <c r="O17" s="24">
        <f t="shared" si="3"/>
        <v>0</v>
      </c>
      <c r="P17" s="24">
        <f t="shared" si="3"/>
        <v>16210283.754000001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>
        <v>81401.01999999999</v>
      </c>
      <c r="H18" s="28"/>
      <c r="I18" s="28">
        <v>51500.02</v>
      </c>
      <c r="J18" s="28">
        <v>394783.37</v>
      </c>
      <c r="K18" s="28">
        <v>469144.7</v>
      </c>
      <c r="L18" s="28">
        <v>399318.06999999995</v>
      </c>
      <c r="M18" s="28">
        <v>488504.79000000004</v>
      </c>
      <c r="N18" s="28">
        <v>411145.9</v>
      </c>
      <c r="O18" s="28"/>
      <c r="P18" s="28">
        <f t="shared" si="2"/>
        <v>3369862.87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>
        <v>293062.60000000003</v>
      </c>
      <c r="N19" s="28"/>
      <c r="O19" s="28"/>
      <c r="P19" s="28">
        <f t="shared" si="2"/>
        <v>368097.62000000005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>
        <v>168300</v>
      </c>
      <c r="H20" s="28">
        <v>151100</v>
      </c>
      <c r="I20" s="28">
        <v>113638</v>
      </c>
      <c r="J20" s="28">
        <v>103300</v>
      </c>
      <c r="K20" s="28"/>
      <c r="L20" s="28">
        <v>173650</v>
      </c>
      <c r="M20" s="28">
        <v>168750</v>
      </c>
      <c r="N20" s="28">
        <v>304350</v>
      </c>
      <c r="O20" s="28"/>
      <c r="P20" s="28">
        <f t="shared" si="2"/>
        <v>1183088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>
        <v>1500</v>
      </c>
      <c r="L21" s="28"/>
      <c r="M21" s="28"/>
      <c r="N21" s="28">
        <v>7174.4</v>
      </c>
      <c r="O21" s="28"/>
      <c r="P21" s="28">
        <f t="shared" si="2"/>
        <v>13205.599999999999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>
        <v>142153.34</v>
      </c>
      <c r="H22" s="28">
        <v>206910</v>
      </c>
      <c r="I22" s="28">
        <v>373243.34</v>
      </c>
      <c r="J22" s="28">
        <v>94000</v>
      </c>
      <c r="K22" s="28">
        <v>540258.67999999993</v>
      </c>
      <c r="L22" s="28">
        <v>295243.33999999997</v>
      </c>
      <c r="M22" s="28"/>
      <c r="N22" s="28">
        <v>320275.71000000002</v>
      </c>
      <c r="O22" s="28"/>
      <c r="P22" s="28">
        <f t="shared" si="2"/>
        <v>2647817.7599999998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>
        <v>590328.71</v>
      </c>
      <c r="N23" s="28"/>
      <c r="O23" s="28"/>
      <c r="P23" s="28">
        <f t="shared" si="2"/>
        <v>590328.71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>
        <v>103982.99</v>
      </c>
      <c r="H24" s="28">
        <v>52368.97</v>
      </c>
      <c r="I24" s="28">
        <v>619639.66</v>
      </c>
      <c r="J24" s="28">
        <v>1032785.8</v>
      </c>
      <c r="K24" s="28">
        <v>205303</v>
      </c>
      <c r="L24" s="28">
        <v>97941</v>
      </c>
      <c r="M24" s="28">
        <v>2006524.39</v>
      </c>
      <c r="N24" s="28">
        <v>711283.12999999989</v>
      </c>
      <c r="O24" s="28"/>
      <c r="P24" s="28">
        <f t="shared" si="2"/>
        <v>5634845.3499999996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>
        <v>29609.55</v>
      </c>
      <c r="H25" s="28">
        <v>31950.774000000001</v>
      </c>
      <c r="I25" s="28">
        <v>33565.31</v>
      </c>
      <c r="J25" s="28">
        <v>660036.56999999995</v>
      </c>
      <c r="K25" s="28">
        <v>45979.920000000006</v>
      </c>
      <c r="L25" s="28">
        <v>44123.450000000004</v>
      </c>
      <c r="M25" s="28">
        <v>21745.11</v>
      </c>
      <c r="N25" s="28">
        <v>48733.15</v>
      </c>
      <c r="O25" s="28"/>
      <c r="P25" s="28">
        <f t="shared" si="2"/>
        <v>980128.76399999997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>
        <v>126586.92</v>
      </c>
      <c r="H26" s="28">
        <v>65490</v>
      </c>
      <c r="I26" s="28">
        <v>257063</v>
      </c>
      <c r="J26" s="28">
        <v>206795</v>
      </c>
      <c r="K26" s="28">
        <v>275235</v>
      </c>
      <c r="L26" s="28"/>
      <c r="M26" s="28">
        <v>76711.199999999997</v>
      </c>
      <c r="N26" s="28">
        <v>188681.87</v>
      </c>
      <c r="O26" s="28"/>
      <c r="P26" s="28">
        <f t="shared" si="2"/>
        <v>1422909.08</v>
      </c>
    </row>
    <row r="27" spans="1:16" x14ac:dyDescent="0.25">
      <c r="A27" s="23" t="s">
        <v>17</v>
      </c>
      <c r="B27" s="27">
        <v>126459350</v>
      </c>
      <c r="C27" s="27">
        <f t="shared" ref="C27:N27" si="4">SUM(C28:C36)</f>
        <v>0</v>
      </c>
      <c r="D27" s="27">
        <f t="shared" si="4"/>
        <v>329954.3</v>
      </c>
      <c r="E27" s="27">
        <f t="shared" si="4"/>
        <v>4174211.5199999996</v>
      </c>
      <c r="F27" s="27">
        <f t="shared" si="4"/>
        <v>6338826.8200000003</v>
      </c>
      <c r="G27" s="27">
        <f t="shared" si="4"/>
        <v>485380.77</v>
      </c>
      <c r="H27" s="27">
        <f t="shared" si="4"/>
        <v>9222788.1699999999</v>
      </c>
      <c r="I27" s="27">
        <f t="shared" si="4"/>
        <v>6237431.9309999999</v>
      </c>
      <c r="J27" s="27">
        <f t="shared" si="4"/>
        <v>5507197.0299999993</v>
      </c>
      <c r="K27" s="27">
        <f t="shared" si="4"/>
        <v>9794243.2699999996</v>
      </c>
      <c r="L27" s="27">
        <f t="shared" si="4"/>
        <v>5872194.04</v>
      </c>
      <c r="M27" s="27">
        <f t="shared" si="4"/>
        <v>5424860.0199999996</v>
      </c>
      <c r="N27" s="27">
        <f t="shared" si="4"/>
        <v>8207417.75</v>
      </c>
      <c r="O27" s="24"/>
      <c r="P27" s="24">
        <f t="shared" ref="P27" si="5">SUM(P28:P36)</f>
        <v>61594505.621000007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>
        <v>121860</v>
      </c>
      <c r="K28" s="28"/>
      <c r="L28" s="28"/>
      <c r="M28" s="28">
        <v>29250</v>
      </c>
      <c r="N28" s="28"/>
      <c r="O28" s="28"/>
      <c r="P28" s="28">
        <f t="shared" si="2"/>
        <v>151110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>
        <v>138213.40100000001</v>
      </c>
      <c r="J29" s="28"/>
      <c r="K29" s="28">
        <v>4071</v>
      </c>
      <c r="L29" s="28">
        <v>99120</v>
      </c>
      <c r="M29" s="28"/>
      <c r="N29" s="28"/>
      <c r="O29" s="28"/>
      <c r="P29" s="28">
        <f t="shared" si="2"/>
        <v>293545.06099999999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>
        <v>540204</v>
      </c>
      <c r="I30" s="28">
        <v>465215</v>
      </c>
      <c r="J30" s="28"/>
      <c r="K30" s="28">
        <v>84057.3</v>
      </c>
      <c r="L30" s="28">
        <v>22125</v>
      </c>
      <c r="M30" s="28"/>
      <c r="N30" s="28">
        <v>34020</v>
      </c>
      <c r="O30" s="28"/>
      <c r="P30" s="28">
        <f t="shared" si="2"/>
        <v>1382220.74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>
        <v>4611081</v>
      </c>
      <c r="I31" s="28">
        <v>1853944</v>
      </c>
      <c r="J31" s="28">
        <v>305250</v>
      </c>
      <c r="K31" s="28">
        <v>4665790</v>
      </c>
      <c r="L31" s="28">
        <v>1618695.56</v>
      </c>
      <c r="M31" s="28">
        <v>2059977.3</v>
      </c>
      <c r="N31" s="28">
        <v>1263930</v>
      </c>
      <c r="O31" s="28"/>
      <c r="P31" s="28">
        <f t="shared" si="2"/>
        <v>21778503.149999999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>
        <v>11899.99</v>
      </c>
      <c r="H32" s="28">
        <v>49710.21</v>
      </c>
      <c r="I32" s="28">
        <v>25200</v>
      </c>
      <c r="J32" s="28">
        <v>68145</v>
      </c>
      <c r="K32" s="28"/>
      <c r="L32" s="28">
        <v>58600</v>
      </c>
      <c r="M32" s="28">
        <v>27200</v>
      </c>
      <c r="N32" s="28">
        <v>124189.1</v>
      </c>
      <c r="O32" s="28"/>
      <c r="P32" s="28">
        <f t="shared" si="2"/>
        <v>414744.26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>
        <v>13334</v>
      </c>
      <c r="H33" s="28">
        <v>285103.10000000003</v>
      </c>
      <c r="I33" s="28">
        <v>167265</v>
      </c>
      <c r="J33" s="28">
        <v>23364</v>
      </c>
      <c r="K33" s="28">
        <v>63651.08</v>
      </c>
      <c r="L33" s="28"/>
      <c r="M33" s="28">
        <v>269993.28000000003</v>
      </c>
      <c r="N33" s="28"/>
      <c r="O33" s="28"/>
      <c r="P33" s="28">
        <f t="shared" si="2"/>
        <v>822710.46000000008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>
        <v>429227</v>
      </c>
      <c r="H34" s="28">
        <v>1102044.95</v>
      </c>
      <c r="I34" s="28">
        <v>1420553.4</v>
      </c>
      <c r="J34" s="28">
        <v>2023359.47</v>
      </c>
      <c r="K34" s="28">
        <v>2863508.5</v>
      </c>
      <c r="L34" s="28">
        <v>2015705.8399999999</v>
      </c>
      <c r="M34" s="28">
        <v>1594141.46</v>
      </c>
      <c r="N34" s="28">
        <v>3750305.65</v>
      </c>
      <c r="O34" s="28"/>
      <c r="P34" s="28">
        <f t="shared" si="2"/>
        <v>17692327.689999998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>
        <v>30919.78</v>
      </c>
      <c r="H36" s="28">
        <v>2634644.91</v>
      </c>
      <c r="I36" s="28">
        <v>2167041.13</v>
      </c>
      <c r="J36" s="28">
        <v>2965218.56</v>
      </c>
      <c r="K36" s="28">
        <v>2113165.3899999997</v>
      </c>
      <c r="L36" s="28">
        <v>2057947.64</v>
      </c>
      <c r="M36" s="28">
        <v>1444297.98</v>
      </c>
      <c r="N36" s="28">
        <v>3034973.0000000005</v>
      </c>
      <c r="O36" s="28"/>
      <c r="P36" s="28">
        <f t="shared" si="2"/>
        <v>19059344.260000002</v>
      </c>
    </row>
    <row r="37" spans="1:16" x14ac:dyDescent="0.25">
      <c r="A37" s="23" t="s">
        <v>27</v>
      </c>
      <c r="B37" s="27">
        <v>0</v>
      </c>
      <c r="C37" s="27">
        <f t="shared" ref="C37:J37" si="6">SUM(C38:C45)</f>
        <v>0</v>
      </c>
      <c r="D37" s="27">
        <f t="shared" si="6"/>
        <v>0</v>
      </c>
      <c r="E37" s="27">
        <f t="shared" si="6"/>
        <v>0</v>
      </c>
      <c r="F37" s="27">
        <f t="shared" si="6"/>
        <v>0</v>
      </c>
      <c r="G37" s="27">
        <f t="shared" si="6"/>
        <v>0</v>
      </c>
      <c r="H37" s="27">
        <f t="shared" si="6"/>
        <v>0</v>
      </c>
      <c r="I37" s="27">
        <f t="shared" si="6"/>
        <v>0</v>
      </c>
      <c r="J37" s="27">
        <f t="shared" si="6"/>
        <v>0</v>
      </c>
      <c r="K37" s="24">
        <f t="shared" ref="K37:P37" si="7">SUM(K38:K45)</f>
        <v>0</v>
      </c>
      <c r="L37" s="24">
        <f t="shared" si="7"/>
        <v>0</v>
      </c>
      <c r="M37" s="24">
        <f t="shared" si="7"/>
        <v>0</v>
      </c>
      <c r="N37" s="24">
        <f t="shared" si="7"/>
        <v>0</v>
      </c>
      <c r="O37" s="24">
        <f t="shared" si="7"/>
        <v>0</v>
      </c>
      <c r="P37" s="24">
        <f t="shared" si="7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8">SUM(C47:C52)</f>
        <v>0</v>
      </c>
      <c r="D46" s="27">
        <f t="shared" si="8"/>
        <v>0</v>
      </c>
      <c r="E46" s="24">
        <f t="shared" si="8"/>
        <v>0</v>
      </c>
      <c r="F46" s="24">
        <f t="shared" si="8"/>
        <v>0</v>
      </c>
      <c r="G46" s="24">
        <f t="shared" si="8"/>
        <v>0</v>
      </c>
      <c r="H46" s="24">
        <f t="shared" si="8"/>
        <v>0</v>
      </c>
      <c r="I46" s="24">
        <f t="shared" si="8"/>
        <v>0</v>
      </c>
      <c r="J46" s="24">
        <f t="shared" si="8"/>
        <v>0</v>
      </c>
      <c r="K46" s="24">
        <f t="shared" si="8"/>
        <v>0</v>
      </c>
      <c r="L46" s="24">
        <f t="shared" si="8"/>
        <v>0</v>
      </c>
      <c r="M46" s="24">
        <f t="shared" si="8"/>
        <v>0</v>
      </c>
      <c r="N46" s="24">
        <f t="shared" si="8"/>
        <v>0</v>
      </c>
      <c r="O46" s="24">
        <f t="shared" si="8"/>
        <v>0</v>
      </c>
      <c r="P46" s="24">
        <f t="shared" si="8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4759732.5899999961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J53" si="9">SUM(C54:C62)</f>
        <v>0</v>
      </c>
      <c r="D53" s="27">
        <f t="shared" si="9"/>
        <v>0</v>
      </c>
      <c r="E53" s="27">
        <f t="shared" si="9"/>
        <v>907387.35</v>
      </c>
      <c r="F53" s="27">
        <f t="shared" si="9"/>
        <v>446371.82999999996</v>
      </c>
      <c r="G53" s="27">
        <f t="shared" si="9"/>
        <v>17700</v>
      </c>
      <c r="H53" s="27">
        <f t="shared" si="9"/>
        <v>42102.400000000001</v>
      </c>
      <c r="I53" s="27">
        <f t="shared" si="9"/>
        <v>2274811.3199999998</v>
      </c>
      <c r="J53" s="27">
        <f t="shared" si="9"/>
        <v>1635589.1400000001</v>
      </c>
      <c r="K53" s="24">
        <f t="shared" ref="K53:P53" si="10">SUM(K54:K62)</f>
        <v>999303.91999999993</v>
      </c>
      <c r="L53" s="24">
        <f t="shared" si="10"/>
        <v>3922512.84</v>
      </c>
      <c r="M53" s="24">
        <f t="shared" si="10"/>
        <v>685261.4</v>
      </c>
      <c r="N53" s="24">
        <f t="shared" si="10"/>
        <v>1468580.17</v>
      </c>
      <c r="O53" s="24">
        <f t="shared" si="10"/>
        <v>0</v>
      </c>
      <c r="P53" s="24">
        <f t="shared" si="10"/>
        <v>12399620.369999999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>
        <v>17700</v>
      </c>
      <c r="H54" s="28"/>
      <c r="I54" s="28">
        <v>671899.32</v>
      </c>
      <c r="J54" s="28">
        <v>684863.48</v>
      </c>
      <c r="K54" s="28">
        <v>366788.83999999997</v>
      </c>
      <c r="L54" s="19">
        <v>630002</v>
      </c>
      <c r="M54" s="28">
        <v>685261.4</v>
      </c>
      <c r="N54" s="28">
        <v>1146960</v>
      </c>
      <c r="O54" s="28"/>
      <c r="P54" s="21">
        <f t="shared" si="2"/>
        <v>4327504.84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>
        <v>4900</v>
      </c>
      <c r="M55" s="21"/>
      <c r="N55" s="28"/>
      <c r="O55" s="28"/>
      <c r="P55" s="21">
        <f t="shared" si="2"/>
        <v>4900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>
        <v>42102.400000000001</v>
      </c>
      <c r="I56" s="28">
        <v>1366912</v>
      </c>
      <c r="J56" s="28">
        <v>83190</v>
      </c>
      <c r="K56" s="28">
        <v>16514.82</v>
      </c>
      <c r="L56" s="19">
        <v>2154597.08</v>
      </c>
      <c r="M56" s="28"/>
      <c r="N56" s="28">
        <v>312980.49</v>
      </c>
      <c r="O56" s="28"/>
      <c r="P56" s="21">
        <f t="shared" si="2"/>
        <v>5082980.7699999996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>
        <v>8639.68</v>
      </c>
      <c r="O57" s="28"/>
      <c r="P57" s="21">
        <f t="shared" si="2"/>
        <v>108639.67999999999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>
        <v>236000</v>
      </c>
      <c r="J58" s="28">
        <v>867535.66000000015</v>
      </c>
      <c r="K58" s="28">
        <v>616000.26</v>
      </c>
      <c r="L58" s="19">
        <v>1133013.76</v>
      </c>
      <c r="M58" s="21"/>
      <c r="N58" s="28"/>
      <c r="O58" s="28"/>
      <c r="P58" s="21">
        <f t="shared" si="2"/>
        <v>2852549.68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11">SUM(C64:C67)</f>
        <v>0</v>
      </c>
      <c r="D63" s="27">
        <f t="shared" si="11"/>
        <v>0</v>
      </c>
      <c r="E63" s="24">
        <f t="shared" si="11"/>
        <v>0</v>
      </c>
      <c r="F63" s="24">
        <f t="shared" si="11"/>
        <v>0</v>
      </c>
      <c r="G63" s="24">
        <f t="shared" si="11"/>
        <v>0</v>
      </c>
      <c r="H63" s="24">
        <f t="shared" si="11"/>
        <v>0</v>
      </c>
      <c r="I63" s="24">
        <f t="shared" si="11"/>
        <v>0</v>
      </c>
      <c r="J63" s="24">
        <f t="shared" si="11"/>
        <v>0</v>
      </c>
      <c r="K63" s="24">
        <f t="shared" si="11"/>
        <v>0</v>
      </c>
      <c r="L63" s="24">
        <f t="shared" si="11"/>
        <v>0</v>
      </c>
      <c r="M63" s="24">
        <f t="shared" si="11"/>
        <v>731170</v>
      </c>
      <c r="N63" s="24">
        <f t="shared" si="11"/>
        <v>0</v>
      </c>
      <c r="O63" s="24">
        <f t="shared" si="11"/>
        <v>0</v>
      </c>
      <c r="P63" s="24">
        <f t="shared" si="11"/>
        <v>731170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19">
        <v>616420</v>
      </c>
      <c r="N65" s="21"/>
      <c r="O65" s="21"/>
      <c r="P65" s="21">
        <f t="shared" si="2"/>
        <v>616420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>
        <v>114750</v>
      </c>
      <c r="N66" s="21"/>
      <c r="O66" s="21"/>
      <c r="P66" s="21">
        <f t="shared" si="2"/>
        <v>114750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12">SUM(C69:C75)</f>
        <v>0</v>
      </c>
      <c r="D68" s="27">
        <f t="shared" si="12"/>
        <v>0</v>
      </c>
      <c r="E68" s="24">
        <f t="shared" si="12"/>
        <v>0</v>
      </c>
      <c r="F68" s="24">
        <f t="shared" si="12"/>
        <v>0</v>
      </c>
      <c r="G68" s="24">
        <f t="shared" si="12"/>
        <v>0</v>
      </c>
      <c r="H68" s="24">
        <f t="shared" si="12"/>
        <v>0</v>
      </c>
      <c r="I68" s="24">
        <f t="shared" si="12"/>
        <v>0</v>
      </c>
      <c r="J68" s="24">
        <f t="shared" si="12"/>
        <v>0</v>
      </c>
      <c r="K68" s="24">
        <f t="shared" si="12"/>
        <v>0</v>
      </c>
      <c r="L68" s="24">
        <f t="shared" si="12"/>
        <v>0</v>
      </c>
      <c r="M68" s="24">
        <f t="shared" si="12"/>
        <v>0</v>
      </c>
      <c r="N68" s="24">
        <f t="shared" si="12"/>
        <v>0</v>
      </c>
      <c r="O68" s="24">
        <f t="shared" si="12"/>
        <v>0</v>
      </c>
      <c r="P68" s="24">
        <f t="shared" si="12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3">SUM(C77:C78)</f>
        <v>0</v>
      </c>
      <c r="D76" s="27">
        <f t="shared" si="13"/>
        <v>0</v>
      </c>
      <c r="E76" s="24">
        <f t="shared" si="13"/>
        <v>0</v>
      </c>
      <c r="F76" s="24">
        <f t="shared" si="13"/>
        <v>0</v>
      </c>
      <c r="G76" s="24">
        <f t="shared" si="13"/>
        <v>0</v>
      </c>
      <c r="H76" s="24">
        <f t="shared" si="13"/>
        <v>0</v>
      </c>
      <c r="I76" s="24">
        <f t="shared" si="13"/>
        <v>0</v>
      </c>
      <c r="J76" s="24">
        <f t="shared" si="13"/>
        <v>0</v>
      </c>
      <c r="K76" s="24">
        <f t="shared" si="13"/>
        <v>0</v>
      </c>
      <c r="L76" s="24">
        <f t="shared" si="13"/>
        <v>0</v>
      </c>
      <c r="M76" s="24">
        <f t="shared" si="13"/>
        <v>0</v>
      </c>
      <c r="N76" s="24">
        <f t="shared" si="13"/>
        <v>0</v>
      </c>
      <c r="O76" s="24">
        <f t="shared" si="13"/>
        <v>0</v>
      </c>
      <c r="P76" s="24">
        <f t="shared" si="13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4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5">SUM(C80:C81)</f>
        <v>0</v>
      </c>
      <c r="D79" s="27">
        <f t="shared" si="15"/>
        <v>0</v>
      </c>
      <c r="E79" s="24">
        <f t="shared" si="15"/>
        <v>0</v>
      </c>
      <c r="F79" s="24">
        <f t="shared" si="15"/>
        <v>0</v>
      </c>
      <c r="G79" s="24">
        <f t="shared" si="15"/>
        <v>0</v>
      </c>
      <c r="H79" s="24">
        <f t="shared" si="15"/>
        <v>0</v>
      </c>
      <c r="I79" s="24">
        <f t="shared" si="15"/>
        <v>0</v>
      </c>
      <c r="J79" s="24">
        <f t="shared" si="15"/>
        <v>0</v>
      </c>
      <c r="K79" s="24">
        <f t="shared" si="15"/>
        <v>0</v>
      </c>
      <c r="L79" s="24">
        <f t="shared" si="15"/>
        <v>0</v>
      </c>
      <c r="M79" s="24">
        <f t="shared" si="15"/>
        <v>0</v>
      </c>
      <c r="N79" s="24">
        <f t="shared" si="15"/>
        <v>0</v>
      </c>
      <c r="O79" s="24">
        <f t="shared" si="15"/>
        <v>0</v>
      </c>
      <c r="P79" s="24">
        <f t="shared" si="15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6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6"/>
        <v>0</v>
      </c>
    </row>
    <row r="82" spans="1:16" x14ac:dyDescent="0.25">
      <c r="A82" s="23" t="s">
        <v>76</v>
      </c>
      <c r="B82" s="27">
        <v>0</v>
      </c>
      <c r="C82" s="27">
        <f t="shared" ref="C82:P82" si="17">SUM(C83)</f>
        <v>0</v>
      </c>
      <c r="D82" s="27">
        <f t="shared" si="17"/>
        <v>0</v>
      </c>
      <c r="E82" s="24">
        <f t="shared" si="17"/>
        <v>0</v>
      </c>
      <c r="F82" s="24">
        <f t="shared" si="17"/>
        <v>0</v>
      </c>
      <c r="G82" s="24">
        <f t="shared" si="17"/>
        <v>0</v>
      </c>
      <c r="H82" s="24">
        <f t="shared" si="17"/>
        <v>0</v>
      </c>
      <c r="I82" s="24">
        <f t="shared" si="17"/>
        <v>0</v>
      </c>
      <c r="J82" s="24">
        <f t="shared" si="17"/>
        <v>0</v>
      </c>
      <c r="K82" s="24">
        <f t="shared" si="17"/>
        <v>0</v>
      </c>
      <c r="L82" s="24">
        <f t="shared" si="17"/>
        <v>0</v>
      </c>
      <c r="M82" s="24">
        <f t="shared" si="17"/>
        <v>0</v>
      </c>
      <c r="N82" s="24">
        <f t="shared" si="17"/>
        <v>0</v>
      </c>
      <c r="O82" s="24">
        <f t="shared" si="17"/>
        <v>0</v>
      </c>
      <c r="P82" s="24">
        <f t="shared" si="17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8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N84" si="19">+C82+C79+C76+C68+C63+C53+C46+C37+C27+C17+C11</f>
        <v>0</v>
      </c>
      <c r="D84" s="29">
        <f t="shared" si="19"/>
        <v>3565115.63</v>
      </c>
      <c r="E84" s="29">
        <f t="shared" si="19"/>
        <v>7981428.7109999992</v>
      </c>
      <c r="F84" s="29">
        <f t="shared" si="19"/>
        <v>14937445.15</v>
      </c>
      <c r="G84" s="29">
        <f t="shared" si="19"/>
        <v>3239469.3899999997</v>
      </c>
      <c r="H84" s="29">
        <f t="shared" si="19"/>
        <v>11985185.253999999</v>
      </c>
      <c r="I84" s="29">
        <f t="shared" si="19"/>
        <v>11868148.811000001</v>
      </c>
      <c r="J84" s="29">
        <f t="shared" si="19"/>
        <v>12076444.600000001</v>
      </c>
      <c r="K84" s="29">
        <f t="shared" si="19"/>
        <v>14533663.029999997</v>
      </c>
      <c r="L84" s="29">
        <f t="shared" si="19"/>
        <v>18243036.789999999</v>
      </c>
      <c r="M84" s="29">
        <f t="shared" si="19"/>
        <v>12540198.060000001</v>
      </c>
      <c r="N84" s="29">
        <f t="shared" si="19"/>
        <v>13481312.220000001</v>
      </c>
      <c r="O84" s="17">
        <f t="shared" ref="O84:P84" si="20">+O82+O79+O76+O68+O63+O53+O46+O37+O27+O17+O11</f>
        <v>0</v>
      </c>
      <c r="P84" s="17">
        <f t="shared" si="20"/>
        <v>124451447.646</v>
      </c>
    </row>
    <row r="86" spans="1:16" ht="15.75" thickBot="1" x14ac:dyDescent="0.3">
      <c r="E86" s="30"/>
      <c r="F86" s="30"/>
      <c r="I86" s="32"/>
      <c r="J86" s="30"/>
      <c r="L86" s="31"/>
      <c r="N86" s="34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25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25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2023-12-07T15:37:44Z</cp:lastPrinted>
  <dcterms:created xsi:type="dcterms:W3CDTF">2021-07-29T18:58:50Z</dcterms:created>
  <dcterms:modified xsi:type="dcterms:W3CDTF">2023-12-18T15:24:56Z</dcterms:modified>
</cp:coreProperties>
</file>