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ICIEMBRE 2023 POA Y ACTUALIZACION TRANSPARENCIA\"/>
    </mc:Choice>
  </mc:AlternateContent>
  <bookViews>
    <workbookView xWindow="0" yWindow="0" windowWidth="19200" windowHeight="11490"/>
  </bookViews>
  <sheets>
    <sheet name="P2 Presupuesto Aprobado-Ejec " sheetId="2" r:id="rId1"/>
    <sheet name="P3 Ejecucion " sheetId="3" state="hidden" r:id="rId2"/>
  </sheets>
  <definedNames>
    <definedName name="_xlnm.Print_Area" localSheetId="0">'P2 Presupuesto Aprobado-Ejec '!$A$1:$P$96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2" l="1"/>
  <c r="C84" i="2" l="1"/>
  <c r="D84" i="2"/>
  <c r="E84" i="2"/>
  <c r="F84" i="2"/>
  <c r="G84" i="2"/>
  <c r="H84" i="2"/>
  <c r="I84" i="2"/>
  <c r="J84" i="2"/>
  <c r="K84" i="2"/>
  <c r="L84" i="2"/>
  <c r="M84" i="2"/>
  <c r="N84" i="2"/>
  <c r="C27" i="2"/>
  <c r="D27" i="2"/>
  <c r="E27" i="2"/>
  <c r="F27" i="2"/>
  <c r="G27" i="2"/>
  <c r="H27" i="2"/>
  <c r="I27" i="2"/>
  <c r="J27" i="2"/>
  <c r="K27" i="2"/>
  <c r="L27" i="2"/>
  <c r="M27" i="2"/>
  <c r="N27" i="2"/>
  <c r="C53" i="2" l="1"/>
  <c r="D53" i="2"/>
  <c r="E53" i="2"/>
  <c r="F53" i="2"/>
  <c r="G53" i="2"/>
  <c r="H53" i="2"/>
  <c r="I53" i="2"/>
  <c r="J53" i="2"/>
  <c r="C37" i="2"/>
  <c r="D37" i="2"/>
  <c r="E37" i="2"/>
  <c r="F37" i="2"/>
  <c r="G37" i="2"/>
  <c r="H37" i="2"/>
  <c r="I37" i="2"/>
  <c r="J37" i="2"/>
  <c r="P83" i="2" l="1"/>
  <c r="P81" i="2"/>
  <c r="P80" i="2"/>
  <c r="P78" i="2"/>
  <c r="P76" i="2" s="1"/>
  <c r="P77" i="2"/>
  <c r="P75" i="2"/>
  <c r="P74" i="2"/>
  <c r="P73" i="2"/>
  <c r="P72" i="2"/>
  <c r="P71" i="2"/>
  <c r="P70" i="2"/>
  <c r="P69" i="2"/>
  <c r="P67" i="2"/>
  <c r="P66" i="2"/>
  <c r="P65" i="2"/>
  <c r="P64" i="2"/>
  <c r="P62" i="2"/>
  <c r="P61" i="2"/>
  <c r="P60" i="2"/>
  <c r="P59" i="2"/>
  <c r="P58" i="2"/>
  <c r="P57" i="2"/>
  <c r="P56" i="2"/>
  <c r="P55" i="2"/>
  <c r="P54" i="2"/>
  <c r="P52" i="2"/>
  <c r="P51" i="2"/>
  <c r="P50" i="2"/>
  <c r="P49" i="2"/>
  <c r="P48" i="2"/>
  <c r="P47" i="2"/>
  <c r="P45" i="2"/>
  <c r="P44" i="2"/>
  <c r="P43" i="2"/>
  <c r="P42" i="2"/>
  <c r="P41" i="2"/>
  <c r="P40" i="2"/>
  <c r="P39" i="2"/>
  <c r="P38" i="2"/>
  <c r="P36" i="2"/>
  <c r="P35" i="2"/>
  <c r="P34" i="2"/>
  <c r="P33" i="2"/>
  <c r="P32" i="2"/>
  <c r="P31" i="2"/>
  <c r="P30" i="2"/>
  <c r="P29" i="2"/>
  <c r="P28" i="2"/>
  <c r="P26" i="2"/>
  <c r="P25" i="2"/>
  <c r="P24" i="2"/>
  <c r="P23" i="2"/>
  <c r="P22" i="2"/>
  <c r="P21" i="2"/>
  <c r="P20" i="2"/>
  <c r="P19" i="2"/>
  <c r="P18" i="2"/>
  <c r="P13" i="2"/>
  <c r="P14" i="2"/>
  <c r="P15" i="2"/>
  <c r="P16" i="2"/>
  <c r="P1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K53" i="2"/>
  <c r="L53" i="2"/>
  <c r="M53" i="2"/>
  <c r="N53" i="2"/>
  <c r="O53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K37" i="2"/>
  <c r="L37" i="2"/>
  <c r="M37" i="2"/>
  <c r="N37" i="2"/>
  <c r="O3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79" i="2" l="1"/>
  <c r="P63" i="2"/>
  <c r="P68" i="2"/>
  <c r="P46" i="2"/>
  <c r="P53" i="2"/>
  <c r="P37" i="2"/>
  <c r="P17" i="2"/>
  <c r="P27" i="2"/>
  <c r="P11" i="2"/>
  <c r="H10" i="2"/>
  <c r="O10" i="2"/>
  <c r="G10" i="2"/>
  <c r="O84" i="2"/>
  <c r="L10" i="2"/>
  <c r="R51" i="2" s="1"/>
  <c r="D10" i="2"/>
  <c r="K10" i="2"/>
  <c r="C10" i="2"/>
  <c r="N10" i="2"/>
  <c r="F10" i="2"/>
  <c r="M10" i="2"/>
  <c r="I10" i="2"/>
  <c r="E10" i="2"/>
  <c r="J10" i="2"/>
  <c r="P10" i="2" l="1"/>
  <c r="P84" i="2"/>
</calcChain>
</file>

<file path=xl/sharedStrings.xml><?xml version="1.0" encoding="utf-8"?>
<sst xmlns="http://schemas.openxmlformats.org/spreadsheetml/2006/main" count="200" uniqueCount="110">
  <si>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</si>
  <si>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</si>
  <si>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</si>
  <si>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</si>
  <si>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</si>
  <si>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</si>
  <si>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</si>
  <si>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</si>
  <si>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</si>
  <si>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</si>
  <si>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</si>
  <si>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</si>
  <si>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</si>
  <si>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</si>
  <si>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</si>
  <si>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</si>
  <si>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</si>
  <si>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</si>
  <si>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</si>
  <si>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</si>
  <si>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</si>
  <si>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</si>
  <si>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</si>
  <si>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</si>
  <si>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</si>
  <si>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</si>
  <si>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</si>
  <si>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</si>
  <si>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</si>
  <si>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</si>
  <si>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</si>
  <si>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</si>
  <si>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</si>
  <si>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</si>
  <si>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</si>
  <si>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</si>
  <si>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</si>
  <si>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</si>
  <si>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</si>
  <si>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</si>
  <si>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</si>
  <si>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</si>
  <si>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</si>
  <si>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</si>
  <si>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</si>
  <si>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</si>
  <si>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</si>
  <si>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</si>
  <si>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</si>
  <si>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</si>
  <si>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</si>
  <si>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</si>
  <si>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</si>
  <si>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</si>
  <si>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</si>
  <si>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</si>
  <si>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</si>
  <si>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</si>
  <si>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</si>
  <si>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</si>
  <si>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</si>
  <si>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</si>
  <si>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</si>
  <si>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</si>
  <si>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</si>
  <si>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</si>
  <si>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</si>
  <si>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</si>
  <si>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</si>
  <si>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</si>
  <si>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</si>
  <si>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</si>
  <si>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</si>
  <si>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</si>
  <si>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</si>
  <si>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</si>
  <si>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</si>
  <si>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</si>
  <si>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</si>
  <si>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</si>
  <si>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</si>
  <si>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</si>
  <si>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</si>
  <si>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</si>
  <si>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</si>
  <si>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</si>
  <si>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</si>
  <si>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</si>
  <si>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</si>
  <si>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</si>
  <si>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</si>
  <si>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</si>
  <si>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</si>
  <si>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</si>
  <si>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</si>
  <si>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</si>
  <si>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</si>
  <si>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</si>
  <si>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</si>
  <si>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</si>
  <si>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Gastos y Aplicaciones financieras </t>
  </si>
  <si>
    <t>SERVICIO NACIONAL DE SALUD</t>
  </si>
  <si>
    <t>SERVICIO REGIONAL VIII DE SALUD, CIBAO CENTRAL, LA VEGA</t>
  </si>
  <si>
    <t xml:space="preserve">Preparado por </t>
  </si>
  <si>
    <t>SILVIO DE LA CRUZ VELOZ</t>
  </si>
  <si>
    <t>CONTADOR</t>
  </si>
  <si>
    <t>Revisado Por</t>
  </si>
  <si>
    <t>Licda María Cristina Moronta</t>
  </si>
  <si>
    <t>Administradora Financiera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</si>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</sst>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.0_);_(* \(#,##0.0\);_(* &quot;-&quot;??_);_(@_)"/>
    <numFmt numFmtId="166" formatCode="_(* #,##0.0_);_(* \(#,##0.0\);_(* &quot;-&quot;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3" borderId="13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165" fontId="3" fillId="2" borderId="0" xfId="0" applyNumberFormat="1" applyFont="1" applyFill="1"/>
    <xf numFmtId="0" fontId="3" fillId="0" borderId="12" xfId="0" applyFont="1" applyBorder="1" applyAlignment="1">
      <alignment horizontal="left"/>
    </xf>
    <xf numFmtId="165" fontId="3" fillId="0" borderId="12" xfId="0" applyNumberFormat="1" applyFont="1" applyBorder="1"/>
    <xf numFmtId="0" fontId="3" fillId="0" borderId="12" xfId="0" applyFont="1" applyBorder="1" applyAlignment="1">
      <alignment horizontal="left" indent="1"/>
    </xf>
    <xf numFmtId="0" fontId="0" fillId="0" borderId="12" xfId="0" applyBorder="1"/>
    <xf numFmtId="0" fontId="0" fillId="0" borderId="12" xfId="0" applyBorder="1" applyAlignment="1">
      <alignment horizontal="left" indent="2"/>
    </xf>
    <xf numFmtId="0" fontId="3" fillId="4" borderId="12" xfId="0" applyFont="1" applyFill="1" applyBorder="1" applyAlignment="1">
      <alignment horizontal="left" indent="1"/>
    </xf>
    <xf numFmtId="165" fontId="3" fillId="4" borderId="12" xfId="0" applyNumberFormat="1" applyFont="1" applyFill="1" applyBorder="1"/>
    <xf numFmtId="0" fontId="3" fillId="0" borderId="0" xfId="0" applyFont="1"/>
    <xf numFmtId="4" fontId="3" fillId="0" borderId="12" xfId="0" applyNumberFormat="1" applyFont="1" applyBorder="1"/>
    <xf numFmtId="4" fontId="3" fillId="4" borderId="12" xfId="0" applyNumberFormat="1" applyFont="1" applyFill="1" applyBorder="1"/>
    <xf numFmtId="4" fontId="0" fillId="0" borderId="12" xfId="0" applyNumberFormat="1" applyBorder="1"/>
    <xf numFmtId="4" fontId="3" fillId="2" borderId="0" xfId="0" applyNumberFormat="1" applyFont="1" applyFill="1"/>
    <xf numFmtId="164" fontId="0" fillId="0" borderId="0" xfId="0" applyNumberFormat="1"/>
    <xf numFmtId="166" fontId="0" fillId="0" borderId="0" xfId="0" applyNumberFormat="1"/>
    <xf numFmtId="165" fontId="0" fillId="0" borderId="0" xfId="0" applyNumberFormat="1"/>
    <xf numFmtId="165" fontId="3" fillId="0" borderId="0" xfId="0" applyNumberFormat="1" applyFont="1"/>
    <xf numFmtId="4" fontId="0" fillId="0" borderId="0" xfId="0" applyNumberFormat="1"/>
    <xf numFmtId="0" fontId="10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14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4">
    <cellStyle name="Millares" xfId="1" builtinId="3"/>
    <cellStyle name="Millares 2" xf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828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94"/>
  <sheetViews>
    <sheetView showGridLines="0" tabSelected="1" topLeftCell="A2" workbookViewId="0">
      <pane xSplit="2" ySplit="10" topLeftCell="L73" activePane="bottomRight" state="frozen"/>
      <selection activeCell="A2" sqref="A2"/>
      <selection pane="topRight" activeCell="C2" sqref="C2"/>
      <selection pane="bottomLeft" activeCell="A12" sqref="A12"/>
      <selection pane="bottomRight" activeCell="A63" sqref="A63"/>
    </sheetView>
  </sheetViews>
  <sheetFormatPr baseColWidth="10" defaultColWidth="11.42578125" defaultRowHeight="15" x14ac:dyDescent="0.25"/>
  <cols>
    <col min="1" max="1" width="86.42578125" customWidth="1"/>
    <col min="2" max="2" width="14.42578125" customWidth="1"/>
    <col min="3" max="3" width="12.28515625" hidden="1" customWidth="1"/>
    <col min="4" max="5" width="13.7109375" hidden="1" customWidth="1"/>
    <col min="6" max="6" width="14" hidden="1" customWidth="1"/>
    <col min="7" max="7" width="0.140625" customWidth="1"/>
    <col min="8" max="8" width="14.28515625" hidden="1" customWidth="1"/>
    <col min="9" max="9" width="14.140625" customWidth="1"/>
    <col min="10" max="10" width="15.7109375" customWidth="1"/>
    <col min="11" max="11" width="15.28515625" customWidth="1"/>
    <col min="12" max="12" width="13.140625" bestFit="1" customWidth="1"/>
    <col min="13" max="13" width="14" customWidth="1"/>
    <col min="14" max="14" width="15.85546875" customWidth="1"/>
    <col min="15" max="15" width="13.7109375" customWidth="1"/>
    <col min="16" max="16" width="13.85546875" customWidth="1"/>
    <col min="17" max="17" width="12.140625" bestFit="1" customWidth="1"/>
  </cols>
  <sheetData>
    <row r="2" spans="1:18" ht="28.5" customHeight="1" x14ac:dyDescent="0.25">
      <c r="A2" s="39" t="s">
        <v>101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8" ht="21" customHeight="1" x14ac:dyDescent="0.25">
      <c r="A3" s="41" t="s">
        <v>102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8" ht="15.75" x14ac:dyDescent="0.25">
      <c r="A4" s="47" t="s">
        <v>109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8" ht="15.75" customHeight="1" x14ac:dyDescent="0.25">
      <c r="A5" s="49" t="s">
        <v>100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8" ht="15.75" customHeight="1" x14ac:dyDescent="0.25">
      <c r="A6" s="35" t="s">
        <v>79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8" spans="1:18" ht="25.5" customHeight="1" x14ac:dyDescent="0.25">
      <c r="A8" s="43" t="s">
        <v>66</v>
      </c>
      <c r="B8" s="45" t="s">
        <v>96</v>
      </c>
      <c r="C8" s="45" t="s">
        <v>95</v>
      </c>
      <c r="D8" s="36" t="s">
        <v>93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8"/>
    </row>
    <row r="9" spans="1:18" x14ac:dyDescent="0.25">
      <c r="A9" s="44"/>
      <c r="B9" s="46"/>
      <c r="C9" s="46"/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1:18" x14ac:dyDescent="0.25">
      <c r="A10" s="18" t="s">
        <v>0</v>
      </c>
      <c r="B10" s="26">
        <v>335509815.22000003</v>
      </c>
      <c r="C10" s="26">
        <f t="shared" ref="C10:P10" si="0">+C11+C17+C27+C37+C46+C53+C63+C68</f>
        <v>0</v>
      </c>
      <c r="D10" s="26">
        <f t="shared" si="0"/>
        <v>3565115.63</v>
      </c>
      <c r="E10" s="19">
        <f t="shared" si="0"/>
        <v>7981428.7109999992</v>
      </c>
      <c r="F10" s="19">
        <f t="shared" si="0"/>
        <v>14937445.15</v>
      </c>
      <c r="G10" s="19">
        <f t="shared" si="0"/>
        <v>3239469.39</v>
      </c>
      <c r="H10" s="19">
        <f t="shared" si="0"/>
        <v>11985185.254000001</v>
      </c>
      <c r="I10" s="19">
        <f t="shared" si="0"/>
        <v>11868148.811000001</v>
      </c>
      <c r="J10" s="19">
        <f t="shared" si="0"/>
        <v>12076444.6</v>
      </c>
      <c r="K10" s="19">
        <f t="shared" si="0"/>
        <v>14533663.029999999</v>
      </c>
      <c r="L10" s="19">
        <f t="shared" si="0"/>
        <v>18243036.789999999</v>
      </c>
      <c r="M10" s="19">
        <f t="shared" si="0"/>
        <v>12540198.060000001</v>
      </c>
      <c r="N10" s="19">
        <f t="shared" si="0"/>
        <v>13481312.220000001</v>
      </c>
      <c r="O10" s="19">
        <f t="shared" si="0"/>
        <v>13914254.690000001</v>
      </c>
      <c r="P10" s="19">
        <f t="shared" si="0"/>
        <v>138365702.336</v>
      </c>
      <c r="Q10" s="33"/>
      <c r="R10" s="31"/>
    </row>
    <row r="11" spans="1:18" x14ac:dyDescent="0.25">
      <c r="A11" s="23" t="s">
        <v>1</v>
      </c>
      <c r="B11" s="27">
        <v>39469424.559999995</v>
      </c>
      <c r="C11" s="27">
        <f t="shared" ref="C11:P11" si="1">SUM(C12:C16)</f>
        <v>0</v>
      </c>
      <c r="D11" s="27">
        <f t="shared" si="1"/>
        <v>2333646.71</v>
      </c>
      <c r="E11" s="24">
        <f t="shared" si="1"/>
        <v>2063660.2110000001</v>
      </c>
      <c r="F11" s="24">
        <f>SUM(F12:F16)</f>
        <v>6964818.75</v>
      </c>
      <c r="G11" s="24">
        <f t="shared" si="1"/>
        <v>2084354.7999999998</v>
      </c>
      <c r="H11" s="24">
        <f t="shared" si="1"/>
        <v>2212474.94</v>
      </c>
      <c r="I11" s="24">
        <f t="shared" si="1"/>
        <v>1907256.23</v>
      </c>
      <c r="J11" s="24">
        <f t="shared" si="1"/>
        <v>2441957.6900000004</v>
      </c>
      <c r="K11" s="24">
        <f t="shared" si="1"/>
        <v>2202694.54</v>
      </c>
      <c r="L11" s="24">
        <f t="shared" si="1"/>
        <v>7438054.0499999998</v>
      </c>
      <c r="M11" s="24">
        <f t="shared" si="1"/>
        <v>2053279.8399999999</v>
      </c>
      <c r="N11" s="24">
        <f t="shared" si="1"/>
        <v>1813670.14</v>
      </c>
      <c r="O11" s="24">
        <f t="shared" si="1"/>
        <v>2470001.46</v>
      </c>
      <c r="P11" s="24">
        <f t="shared" si="1"/>
        <v>35985869.361000001</v>
      </c>
      <c r="Q11" s="31"/>
    </row>
    <row r="12" spans="1:18" x14ac:dyDescent="0.25">
      <c r="A12" s="22" t="s">
        <v>2</v>
      </c>
      <c r="B12" s="28">
        <v>26294982.239999998</v>
      </c>
      <c r="C12" s="28"/>
      <c r="D12" s="28">
        <v>2045637.89</v>
      </c>
      <c r="E12" s="28">
        <v>2063660.2110000001</v>
      </c>
      <c r="F12" s="28">
        <v>1960647.92</v>
      </c>
      <c r="G12" s="28">
        <v>2084354.7999999998</v>
      </c>
      <c r="H12" s="28">
        <v>2212474.94</v>
      </c>
      <c r="I12" s="28">
        <v>1907256.23</v>
      </c>
      <c r="J12" s="28">
        <v>2170624.5700000003</v>
      </c>
      <c r="K12" s="28">
        <v>2202694.54</v>
      </c>
      <c r="L12" s="28">
        <v>1711888.55</v>
      </c>
      <c r="M12" s="28">
        <v>1696755.14</v>
      </c>
      <c r="N12" s="28">
        <v>1813670.14</v>
      </c>
      <c r="O12" s="28">
        <v>1954346.68</v>
      </c>
      <c r="P12" s="28">
        <f>SUM(D12:O12)</f>
        <v>23824011.611000001</v>
      </c>
    </row>
    <row r="13" spans="1:18" x14ac:dyDescent="0.25">
      <c r="A13" s="22" t="s">
        <v>3</v>
      </c>
      <c r="B13" s="28">
        <v>9761325.8800000008</v>
      </c>
      <c r="C13" s="28"/>
      <c r="D13" s="28"/>
      <c r="E13" s="28"/>
      <c r="F13" s="28">
        <v>5004170.83</v>
      </c>
      <c r="G13" s="28"/>
      <c r="H13" s="28"/>
      <c r="I13" s="28"/>
      <c r="J13" s="28"/>
      <c r="K13" s="28"/>
      <c r="L13" s="28">
        <v>5726165.5</v>
      </c>
      <c r="M13" s="28"/>
      <c r="N13" s="28"/>
      <c r="O13" s="28"/>
      <c r="P13" s="28">
        <f t="shared" ref="P13:P77" si="2">SUM(D13:O13)</f>
        <v>10730336.33</v>
      </c>
    </row>
    <row r="14" spans="1:18" x14ac:dyDescent="0.25">
      <c r="A14" s="22" t="s">
        <v>4</v>
      </c>
      <c r="B14" s="28">
        <v>0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>
        <f t="shared" si="2"/>
        <v>0</v>
      </c>
      <c r="Q14" s="9"/>
    </row>
    <row r="15" spans="1:18" x14ac:dyDescent="0.25">
      <c r="A15" s="22" t="s">
        <v>5</v>
      </c>
      <c r="B15" s="28">
        <v>0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>
        <f t="shared" si="2"/>
        <v>0</v>
      </c>
    </row>
    <row r="16" spans="1:18" x14ac:dyDescent="0.25">
      <c r="A16" s="22" t="s">
        <v>6</v>
      </c>
      <c r="B16" s="28">
        <v>3413116.44</v>
      </c>
      <c r="C16" s="28"/>
      <c r="D16" s="28">
        <v>288008.82</v>
      </c>
      <c r="E16" s="28"/>
      <c r="F16" s="28"/>
      <c r="G16" s="28"/>
      <c r="H16" s="28"/>
      <c r="I16" s="28"/>
      <c r="J16" s="28">
        <v>271333.12</v>
      </c>
      <c r="K16" s="28"/>
      <c r="L16" s="28"/>
      <c r="M16" s="28">
        <v>356524.69999999995</v>
      </c>
      <c r="N16" s="28"/>
      <c r="O16" s="28">
        <v>515654.78</v>
      </c>
      <c r="P16" s="28">
        <f t="shared" si="2"/>
        <v>1431521.42</v>
      </c>
    </row>
    <row r="17" spans="1:16" x14ac:dyDescent="0.25">
      <c r="A17" s="23" t="s">
        <v>7</v>
      </c>
      <c r="B17" s="27">
        <v>55400036.560000002</v>
      </c>
      <c r="C17" s="27">
        <f t="shared" ref="C17:P17" si="3">SUM(C18:C26)</f>
        <v>0</v>
      </c>
      <c r="D17" s="27">
        <f t="shared" si="3"/>
        <v>901514.62</v>
      </c>
      <c r="E17" s="24">
        <f t="shared" si="3"/>
        <v>836169.63</v>
      </c>
      <c r="F17" s="24">
        <f t="shared" si="3"/>
        <v>1187427.7499999998</v>
      </c>
      <c r="G17" s="24">
        <f t="shared" si="3"/>
        <v>652033.82000000007</v>
      </c>
      <c r="H17" s="24">
        <f t="shared" si="3"/>
        <v>507819.74399999995</v>
      </c>
      <c r="I17" s="24">
        <f t="shared" si="3"/>
        <v>1448649.33</v>
      </c>
      <c r="J17" s="24">
        <f t="shared" si="3"/>
        <v>2491700.7399999998</v>
      </c>
      <c r="K17" s="24">
        <f t="shared" si="3"/>
        <v>1537421.2999999998</v>
      </c>
      <c r="L17" s="24">
        <f t="shared" si="3"/>
        <v>1010275.8599999999</v>
      </c>
      <c r="M17" s="24">
        <f t="shared" si="3"/>
        <v>3645626.8000000003</v>
      </c>
      <c r="N17" s="24">
        <f t="shared" si="3"/>
        <v>1991644.1599999997</v>
      </c>
      <c r="O17" s="24">
        <f t="shared" si="3"/>
        <v>1291425.31</v>
      </c>
      <c r="P17" s="24">
        <f t="shared" si="3"/>
        <v>17501709.063999999</v>
      </c>
    </row>
    <row r="18" spans="1:16" x14ac:dyDescent="0.25">
      <c r="A18" s="22" t="s">
        <v>8</v>
      </c>
      <c r="B18" s="28">
        <v>3708916.44</v>
      </c>
      <c r="C18" s="28"/>
      <c r="D18" s="28">
        <v>590464.61</v>
      </c>
      <c r="E18" s="28">
        <v>97956.01999999999</v>
      </c>
      <c r="F18" s="28">
        <v>385644.37</v>
      </c>
      <c r="G18" s="28">
        <v>81401.01999999999</v>
      </c>
      <c r="H18" s="28"/>
      <c r="I18" s="28">
        <v>51500.02</v>
      </c>
      <c r="J18" s="28">
        <v>394783.37</v>
      </c>
      <c r="K18" s="28">
        <v>469144.7</v>
      </c>
      <c r="L18" s="28">
        <v>399318.06999999995</v>
      </c>
      <c r="M18" s="28">
        <v>488504.79000000004</v>
      </c>
      <c r="N18" s="28">
        <v>411145.9</v>
      </c>
      <c r="O18" s="28">
        <v>526664.80000000005</v>
      </c>
      <c r="P18" s="28">
        <f t="shared" si="2"/>
        <v>3896527.67</v>
      </c>
    </row>
    <row r="19" spans="1:16" x14ac:dyDescent="0.25">
      <c r="A19" s="22" t="s">
        <v>9</v>
      </c>
      <c r="B19" s="28">
        <v>5360200</v>
      </c>
      <c r="C19" s="28"/>
      <c r="D19" s="28"/>
      <c r="E19" s="28"/>
      <c r="F19" s="28">
        <v>75035.02</v>
      </c>
      <c r="G19" s="28"/>
      <c r="H19" s="28"/>
      <c r="I19" s="28"/>
      <c r="J19" s="28"/>
      <c r="K19" s="28"/>
      <c r="L19" s="28"/>
      <c r="M19" s="28">
        <v>293062.60000000003</v>
      </c>
      <c r="N19" s="28"/>
      <c r="O19" s="28"/>
      <c r="P19" s="28">
        <f t="shared" si="2"/>
        <v>368097.62000000005</v>
      </c>
    </row>
    <row r="20" spans="1:16" x14ac:dyDescent="0.25">
      <c r="A20" s="22" t="s">
        <v>10</v>
      </c>
      <c r="B20" s="28">
        <v>1860000</v>
      </c>
      <c r="C20" s="28"/>
      <c r="D20" s="28"/>
      <c r="E20" s="28"/>
      <c r="F20" s="28"/>
      <c r="G20" s="28">
        <v>168300</v>
      </c>
      <c r="H20" s="28">
        <v>151100</v>
      </c>
      <c r="I20" s="28">
        <v>113638</v>
      </c>
      <c r="J20" s="28">
        <v>103300</v>
      </c>
      <c r="K20" s="28"/>
      <c r="L20" s="28">
        <v>173650</v>
      </c>
      <c r="M20" s="28">
        <v>168750</v>
      </c>
      <c r="N20" s="28">
        <v>304350</v>
      </c>
      <c r="O20" s="28">
        <v>139450</v>
      </c>
      <c r="P20" s="28">
        <f t="shared" si="2"/>
        <v>1322538</v>
      </c>
    </row>
    <row r="21" spans="1:16" x14ac:dyDescent="0.25">
      <c r="A21" s="22" t="s">
        <v>11</v>
      </c>
      <c r="B21" s="28">
        <v>0</v>
      </c>
      <c r="C21" s="28"/>
      <c r="D21" s="28"/>
      <c r="E21" s="28">
        <v>4531.2</v>
      </c>
      <c r="F21" s="28"/>
      <c r="G21" s="28"/>
      <c r="H21" s="28"/>
      <c r="I21" s="28"/>
      <c r="J21" s="28"/>
      <c r="K21" s="28">
        <v>1500</v>
      </c>
      <c r="L21" s="28"/>
      <c r="M21" s="28"/>
      <c r="N21" s="28">
        <v>7174.4</v>
      </c>
      <c r="O21" s="28"/>
      <c r="P21" s="28">
        <f t="shared" si="2"/>
        <v>13205.599999999999</v>
      </c>
    </row>
    <row r="22" spans="1:16" x14ac:dyDescent="0.25">
      <c r="A22" s="22" t="s">
        <v>12</v>
      </c>
      <c r="B22" s="28">
        <v>3508920.12</v>
      </c>
      <c r="C22" s="28"/>
      <c r="D22" s="28">
        <v>292400.01</v>
      </c>
      <c r="E22" s="28">
        <v>173900</v>
      </c>
      <c r="F22" s="28">
        <v>209433.34</v>
      </c>
      <c r="G22" s="28">
        <v>142153.34</v>
      </c>
      <c r="H22" s="28">
        <v>206910</v>
      </c>
      <c r="I22" s="28">
        <v>373243.34</v>
      </c>
      <c r="J22" s="28">
        <v>94000</v>
      </c>
      <c r="K22" s="28">
        <v>540258.67999999993</v>
      </c>
      <c r="L22" s="28">
        <v>295243.33999999997</v>
      </c>
      <c r="M22" s="28"/>
      <c r="N22" s="28">
        <v>320275.71000000002</v>
      </c>
      <c r="O22" s="28">
        <v>355409.9</v>
      </c>
      <c r="P22" s="28">
        <f t="shared" si="2"/>
        <v>3003227.6599999997</v>
      </c>
    </row>
    <row r="23" spans="1:16" x14ac:dyDescent="0.25">
      <c r="A23" s="22" t="s">
        <v>13</v>
      </c>
      <c r="B23" s="28">
        <v>0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>
        <v>590328.71</v>
      </c>
      <c r="N23" s="28"/>
      <c r="O23" s="28"/>
      <c r="P23" s="28">
        <f t="shared" si="2"/>
        <v>590328.71</v>
      </c>
    </row>
    <row r="24" spans="1:16" x14ac:dyDescent="0.25">
      <c r="A24" s="22" t="s">
        <v>14</v>
      </c>
      <c r="B24" s="28">
        <v>17932000</v>
      </c>
      <c r="C24" s="28"/>
      <c r="D24" s="28"/>
      <c r="E24" s="28">
        <v>341298.28</v>
      </c>
      <c r="F24" s="28">
        <v>463718.13</v>
      </c>
      <c r="G24" s="28">
        <v>103982.99</v>
      </c>
      <c r="H24" s="28">
        <v>52368.97</v>
      </c>
      <c r="I24" s="28">
        <v>619639.66</v>
      </c>
      <c r="J24" s="28">
        <v>1032785.8</v>
      </c>
      <c r="K24" s="28">
        <v>205303</v>
      </c>
      <c r="L24" s="28">
        <v>97941</v>
      </c>
      <c r="M24" s="28">
        <v>2006524.39</v>
      </c>
      <c r="N24" s="28">
        <v>711283.12999999989</v>
      </c>
      <c r="O24" s="28">
        <v>73949.02</v>
      </c>
      <c r="P24" s="28">
        <f t="shared" si="2"/>
        <v>5708794.3699999992</v>
      </c>
    </row>
    <row r="25" spans="1:16" x14ac:dyDescent="0.25">
      <c r="A25" s="22" t="s">
        <v>15</v>
      </c>
      <c r="B25" s="28">
        <v>23030000</v>
      </c>
      <c r="C25" s="28"/>
      <c r="D25" s="28">
        <v>12650</v>
      </c>
      <c r="E25" s="28">
        <v>24694.73</v>
      </c>
      <c r="F25" s="28">
        <v>27040.2</v>
      </c>
      <c r="G25" s="28">
        <v>29609.55</v>
      </c>
      <c r="H25" s="28">
        <v>31950.774000000001</v>
      </c>
      <c r="I25" s="28">
        <v>33565.31</v>
      </c>
      <c r="J25" s="28">
        <v>660036.56999999995</v>
      </c>
      <c r="K25" s="28">
        <v>45979.920000000006</v>
      </c>
      <c r="L25" s="28">
        <v>44123.450000000004</v>
      </c>
      <c r="M25" s="28">
        <v>21745.11</v>
      </c>
      <c r="N25" s="28">
        <v>48733.15</v>
      </c>
      <c r="O25" s="28">
        <v>51088.99</v>
      </c>
      <c r="P25" s="28">
        <f t="shared" si="2"/>
        <v>1031217.754</v>
      </c>
    </row>
    <row r="26" spans="1:16" x14ac:dyDescent="0.25">
      <c r="A26" s="22" t="s">
        <v>16</v>
      </c>
      <c r="B26" s="28">
        <v>0</v>
      </c>
      <c r="C26" s="28"/>
      <c r="D26" s="28">
        <v>6000</v>
      </c>
      <c r="E26" s="28">
        <v>193789.4</v>
      </c>
      <c r="F26" s="28">
        <v>26556.690000000002</v>
      </c>
      <c r="G26" s="28">
        <v>126586.92</v>
      </c>
      <c r="H26" s="28">
        <v>65490</v>
      </c>
      <c r="I26" s="28">
        <v>257063</v>
      </c>
      <c r="J26" s="28">
        <v>206795</v>
      </c>
      <c r="K26" s="28">
        <v>275235</v>
      </c>
      <c r="L26" s="28"/>
      <c r="M26" s="28">
        <v>76711.199999999997</v>
      </c>
      <c r="N26" s="28">
        <v>188681.87</v>
      </c>
      <c r="O26" s="28">
        <v>144862.6</v>
      </c>
      <c r="P26" s="28">
        <f t="shared" si="2"/>
        <v>1567771.6800000002</v>
      </c>
    </row>
    <row r="27" spans="1:16" x14ac:dyDescent="0.25">
      <c r="A27" s="23" t="s">
        <v>17</v>
      </c>
      <c r="B27" s="27">
        <v>126459350</v>
      </c>
      <c r="C27" s="27">
        <f t="shared" ref="C27:O27" si="4">SUM(C28:C36)</f>
        <v>0</v>
      </c>
      <c r="D27" s="27">
        <f t="shared" si="4"/>
        <v>329954.3</v>
      </c>
      <c r="E27" s="27">
        <f t="shared" si="4"/>
        <v>4174211.5199999996</v>
      </c>
      <c r="F27" s="27">
        <f t="shared" si="4"/>
        <v>6338826.8200000003</v>
      </c>
      <c r="G27" s="27">
        <f t="shared" si="4"/>
        <v>485380.77</v>
      </c>
      <c r="H27" s="27">
        <f t="shared" si="4"/>
        <v>9222788.1699999999</v>
      </c>
      <c r="I27" s="27">
        <f t="shared" si="4"/>
        <v>6237431.9309999999</v>
      </c>
      <c r="J27" s="27">
        <f t="shared" si="4"/>
        <v>5507197.0299999993</v>
      </c>
      <c r="K27" s="27">
        <f t="shared" si="4"/>
        <v>9794243.2699999996</v>
      </c>
      <c r="L27" s="27">
        <f t="shared" si="4"/>
        <v>5872194.04</v>
      </c>
      <c r="M27" s="27">
        <f t="shared" si="4"/>
        <v>5424860.0199999996</v>
      </c>
      <c r="N27" s="27">
        <f t="shared" si="4"/>
        <v>8207417.75</v>
      </c>
      <c r="O27" s="27">
        <f t="shared" si="4"/>
        <v>7860818.5700000012</v>
      </c>
      <c r="P27" s="24">
        <f t="shared" ref="P27" si="5">SUM(P28:P36)</f>
        <v>69455324.191</v>
      </c>
    </row>
    <row r="28" spans="1:16" x14ac:dyDescent="0.25">
      <c r="A28" s="22" t="s">
        <v>18</v>
      </c>
      <c r="B28" s="28">
        <v>1143500</v>
      </c>
      <c r="C28" s="28"/>
      <c r="D28" s="28"/>
      <c r="E28" s="28"/>
      <c r="F28" s="28"/>
      <c r="G28" s="28"/>
      <c r="H28" s="28"/>
      <c r="I28" s="28"/>
      <c r="J28" s="28">
        <v>121860</v>
      </c>
      <c r="K28" s="28"/>
      <c r="L28" s="28"/>
      <c r="M28" s="28">
        <v>29250</v>
      </c>
      <c r="N28" s="28"/>
      <c r="O28" s="28"/>
      <c r="P28" s="28">
        <f t="shared" si="2"/>
        <v>151110</v>
      </c>
    </row>
    <row r="29" spans="1:16" x14ac:dyDescent="0.25">
      <c r="A29" s="22" t="s">
        <v>19</v>
      </c>
      <c r="B29" s="28">
        <v>3548400</v>
      </c>
      <c r="C29" s="28"/>
      <c r="D29" s="28"/>
      <c r="E29" s="28"/>
      <c r="F29" s="28">
        <v>52140.66</v>
      </c>
      <c r="G29" s="28"/>
      <c r="H29" s="28"/>
      <c r="I29" s="28">
        <v>138213.40100000001</v>
      </c>
      <c r="J29" s="28"/>
      <c r="K29" s="28">
        <v>4071</v>
      </c>
      <c r="L29" s="28">
        <v>99120</v>
      </c>
      <c r="M29" s="28"/>
      <c r="N29" s="28"/>
      <c r="O29" s="28"/>
      <c r="P29" s="28">
        <f t="shared" si="2"/>
        <v>293545.06099999999</v>
      </c>
    </row>
    <row r="30" spans="1:16" x14ac:dyDescent="0.25">
      <c r="A30" s="22" t="s">
        <v>20</v>
      </c>
      <c r="B30" s="28">
        <v>7360000</v>
      </c>
      <c r="C30" s="28"/>
      <c r="D30" s="28"/>
      <c r="E30" s="28"/>
      <c r="F30" s="28">
        <v>236599.44</v>
      </c>
      <c r="G30" s="28"/>
      <c r="H30" s="28">
        <v>540204</v>
      </c>
      <c r="I30" s="28">
        <v>465215</v>
      </c>
      <c r="J30" s="28"/>
      <c r="K30" s="28">
        <v>84057.3</v>
      </c>
      <c r="L30" s="28">
        <v>22125</v>
      </c>
      <c r="M30" s="28"/>
      <c r="N30" s="28">
        <v>34020</v>
      </c>
      <c r="O30" s="28">
        <v>1520127.05</v>
      </c>
      <c r="P30" s="28">
        <f t="shared" si="2"/>
        <v>2902347.79</v>
      </c>
    </row>
    <row r="31" spans="1:16" x14ac:dyDescent="0.25">
      <c r="A31" s="22" t="s">
        <v>21</v>
      </c>
      <c r="B31" s="28">
        <v>39040000</v>
      </c>
      <c r="C31" s="28"/>
      <c r="D31" s="28">
        <v>129000</v>
      </c>
      <c r="E31" s="28">
        <v>1368140</v>
      </c>
      <c r="F31" s="28">
        <v>3902695.29</v>
      </c>
      <c r="G31" s="28"/>
      <c r="H31" s="28">
        <v>4611081</v>
      </c>
      <c r="I31" s="28">
        <v>1853944</v>
      </c>
      <c r="J31" s="28">
        <v>305250</v>
      </c>
      <c r="K31" s="28">
        <v>4665790</v>
      </c>
      <c r="L31" s="28">
        <v>1618695.56</v>
      </c>
      <c r="M31" s="28">
        <v>2059977.3</v>
      </c>
      <c r="N31" s="28">
        <v>1263930</v>
      </c>
      <c r="O31" s="28">
        <v>4012526.4900000012</v>
      </c>
      <c r="P31" s="28">
        <f t="shared" si="2"/>
        <v>25791029.640000001</v>
      </c>
    </row>
    <row r="32" spans="1:16" x14ac:dyDescent="0.25">
      <c r="A32" s="22" t="s">
        <v>22</v>
      </c>
      <c r="B32" s="28">
        <v>2143200</v>
      </c>
      <c r="C32" s="28"/>
      <c r="D32" s="28"/>
      <c r="E32" s="28"/>
      <c r="F32" s="28">
        <v>49799.96</v>
      </c>
      <c r="G32" s="28">
        <v>11899.99</v>
      </c>
      <c r="H32" s="28">
        <v>49710.21</v>
      </c>
      <c r="I32" s="28">
        <v>25200</v>
      </c>
      <c r="J32" s="28">
        <v>68145</v>
      </c>
      <c r="K32" s="28"/>
      <c r="L32" s="28">
        <v>58600</v>
      </c>
      <c r="M32" s="28">
        <v>27200</v>
      </c>
      <c r="N32" s="28">
        <v>124189.1</v>
      </c>
      <c r="O32" s="28">
        <v>70800</v>
      </c>
      <c r="P32" s="28">
        <f t="shared" si="2"/>
        <v>485544.26</v>
      </c>
    </row>
    <row r="33" spans="1:16" x14ac:dyDescent="0.25">
      <c r="A33" s="22" t="s">
        <v>23</v>
      </c>
      <c r="B33" s="28">
        <v>3866340</v>
      </c>
      <c r="C33" s="28"/>
      <c r="D33" s="28"/>
      <c r="E33" s="28"/>
      <c r="F33" s="28"/>
      <c r="G33" s="28">
        <v>13334</v>
      </c>
      <c r="H33" s="28">
        <v>285103.10000000003</v>
      </c>
      <c r="I33" s="28">
        <v>167265</v>
      </c>
      <c r="J33" s="28">
        <v>23364</v>
      </c>
      <c r="K33" s="28">
        <v>63651.08</v>
      </c>
      <c r="L33" s="28"/>
      <c r="M33" s="28">
        <v>269993.28000000003</v>
      </c>
      <c r="N33" s="28"/>
      <c r="O33" s="28"/>
      <c r="P33" s="28">
        <f t="shared" si="2"/>
        <v>822710.46000000008</v>
      </c>
    </row>
    <row r="34" spans="1:16" x14ac:dyDescent="0.25">
      <c r="A34" s="22" t="s">
        <v>24</v>
      </c>
      <c r="B34" s="28">
        <v>19109050</v>
      </c>
      <c r="C34" s="28"/>
      <c r="D34" s="28">
        <v>196050.7</v>
      </c>
      <c r="E34" s="28">
        <v>1959227.72</v>
      </c>
      <c r="F34" s="28">
        <v>338203</v>
      </c>
      <c r="G34" s="28">
        <v>429227</v>
      </c>
      <c r="H34" s="28">
        <v>1102044.95</v>
      </c>
      <c r="I34" s="28">
        <v>1420553.4</v>
      </c>
      <c r="J34" s="28">
        <v>2023359.47</v>
      </c>
      <c r="K34" s="28">
        <v>2863508.5</v>
      </c>
      <c r="L34" s="28">
        <v>2015705.8399999999</v>
      </c>
      <c r="M34" s="28">
        <v>1594141.46</v>
      </c>
      <c r="N34" s="28">
        <v>3750305.65</v>
      </c>
      <c r="O34" s="28">
        <v>1321461.99</v>
      </c>
      <c r="P34" s="28">
        <f t="shared" si="2"/>
        <v>19013789.679999996</v>
      </c>
    </row>
    <row r="35" spans="1:16" x14ac:dyDescent="0.25">
      <c r="A35" s="22" t="s">
        <v>25</v>
      </c>
      <c r="B35" s="28">
        <v>0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>
        <f t="shared" si="2"/>
        <v>0</v>
      </c>
    </row>
    <row r="36" spans="1:16" x14ac:dyDescent="0.25">
      <c r="A36" s="22" t="s">
        <v>26</v>
      </c>
      <c r="B36" s="28">
        <v>50248860</v>
      </c>
      <c r="C36" s="28"/>
      <c r="D36" s="28">
        <v>4903.6000000000004</v>
      </c>
      <c r="E36" s="28">
        <v>846843.8</v>
      </c>
      <c r="F36" s="28">
        <v>1759388.47</v>
      </c>
      <c r="G36" s="28">
        <v>30919.78</v>
      </c>
      <c r="H36" s="28">
        <v>2634644.91</v>
      </c>
      <c r="I36" s="28">
        <v>2167041.13</v>
      </c>
      <c r="J36" s="28">
        <v>2965218.56</v>
      </c>
      <c r="K36" s="28">
        <v>2113165.3899999997</v>
      </c>
      <c r="L36" s="28">
        <v>2057947.64</v>
      </c>
      <c r="M36" s="28">
        <v>1444297.98</v>
      </c>
      <c r="N36" s="28">
        <v>3034973.0000000005</v>
      </c>
      <c r="O36" s="28">
        <v>935903.04</v>
      </c>
      <c r="P36" s="28">
        <f t="shared" si="2"/>
        <v>19995247.300000001</v>
      </c>
    </row>
    <row r="37" spans="1:16" x14ac:dyDescent="0.25">
      <c r="A37" s="23" t="s">
        <v>27</v>
      </c>
      <c r="B37" s="27">
        <v>0</v>
      </c>
      <c r="C37" s="27">
        <f t="shared" ref="C37:J37" si="6">SUM(C38:C45)</f>
        <v>0</v>
      </c>
      <c r="D37" s="27">
        <f t="shared" si="6"/>
        <v>0</v>
      </c>
      <c r="E37" s="27">
        <f t="shared" si="6"/>
        <v>0</v>
      </c>
      <c r="F37" s="27">
        <f t="shared" si="6"/>
        <v>0</v>
      </c>
      <c r="G37" s="27">
        <f t="shared" si="6"/>
        <v>0</v>
      </c>
      <c r="H37" s="27">
        <f t="shared" si="6"/>
        <v>0</v>
      </c>
      <c r="I37" s="27">
        <f t="shared" si="6"/>
        <v>0</v>
      </c>
      <c r="J37" s="27">
        <f t="shared" si="6"/>
        <v>0</v>
      </c>
      <c r="K37" s="24">
        <f t="shared" ref="K37:P37" si="7">SUM(K38:K45)</f>
        <v>0</v>
      </c>
      <c r="L37" s="24">
        <f t="shared" si="7"/>
        <v>0</v>
      </c>
      <c r="M37" s="24">
        <f t="shared" si="7"/>
        <v>0</v>
      </c>
      <c r="N37" s="24">
        <f t="shared" si="7"/>
        <v>0</v>
      </c>
      <c r="O37" s="24">
        <f t="shared" si="7"/>
        <v>0</v>
      </c>
      <c r="P37" s="24">
        <f t="shared" si="7"/>
        <v>0</v>
      </c>
    </row>
    <row r="38" spans="1:16" x14ac:dyDescent="0.25">
      <c r="A38" s="22" t="s">
        <v>28</v>
      </c>
      <c r="B38" s="28">
        <v>0</v>
      </c>
      <c r="C38" s="28"/>
      <c r="D38" s="28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>
        <f t="shared" si="2"/>
        <v>0</v>
      </c>
    </row>
    <row r="39" spans="1:16" x14ac:dyDescent="0.25">
      <c r="A39" s="22" t="s">
        <v>29</v>
      </c>
      <c r="B39" s="28">
        <v>0</v>
      </c>
      <c r="C39" s="28"/>
      <c r="D39" s="28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>
        <f t="shared" si="2"/>
        <v>0</v>
      </c>
    </row>
    <row r="40" spans="1:16" x14ac:dyDescent="0.25">
      <c r="A40" s="22" t="s">
        <v>30</v>
      </c>
      <c r="B40" s="28">
        <v>0</v>
      </c>
      <c r="C40" s="28"/>
      <c r="D40" s="28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>
        <f t="shared" si="2"/>
        <v>0</v>
      </c>
    </row>
    <row r="41" spans="1:16" x14ac:dyDescent="0.25">
      <c r="A41" s="22" t="s">
        <v>31</v>
      </c>
      <c r="B41" s="28">
        <v>0</v>
      </c>
      <c r="C41" s="28"/>
      <c r="D41" s="28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>
        <f t="shared" si="2"/>
        <v>0</v>
      </c>
    </row>
    <row r="42" spans="1:16" x14ac:dyDescent="0.25">
      <c r="A42" s="22" t="s">
        <v>32</v>
      </c>
      <c r="B42" s="28">
        <v>0</v>
      </c>
      <c r="C42" s="28"/>
      <c r="D42" s="28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>
        <f t="shared" si="2"/>
        <v>0</v>
      </c>
    </row>
    <row r="43" spans="1:16" x14ac:dyDescent="0.25">
      <c r="A43" s="22" t="s">
        <v>33</v>
      </c>
      <c r="B43" s="28">
        <v>0</v>
      </c>
      <c r="C43" s="28"/>
      <c r="D43" s="28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>
        <f t="shared" si="2"/>
        <v>0</v>
      </c>
    </row>
    <row r="44" spans="1:16" x14ac:dyDescent="0.25">
      <c r="A44" s="22" t="s">
        <v>34</v>
      </c>
      <c r="B44" s="28">
        <v>0</v>
      </c>
      <c r="C44" s="28"/>
      <c r="D44" s="28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>
        <f t="shared" si="2"/>
        <v>0</v>
      </c>
    </row>
    <row r="45" spans="1:16" x14ac:dyDescent="0.25">
      <c r="A45" s="22" t="s">
        <v>35</v>
      </c>
      <c r="B45" s="28">
        <v>0</v>
      </c>
      <c r="C45" s="28"/>
      <c r="D45" s="28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>
        <f t="shared" si="2"/>
        <v>0</v>
      </c>
    </row>
    <row r="46" spans="1:16" x14ac:dyDescent="0.25">
      <c r="A46" s="23" t="s">
        <v>36</v>
      </c>
      <c r="B46" s="27">
        <v>0</v>
      </c>
      <c r="C46" s="27">
        <f t="shared" ref="C46:P46" si="8">SUM(C47:C52)</f>
        <v>0</v>
      </c>
      <c r="D46" s="27">
        <f t="shared" si="8"/>
        <v>0</v>
      </c>
      <c r="E46" s="24">
        <f t="shared" si="8"/>
        <v>0</v>
      </c>
      <c r="F46" s="24">
        <f t="shared" si="8"/>
        <v>0</v>
      </c>
      <c r="G46" s="24">
        <f t="shared" si="8"/>
        <v>0</v>
      </c>
      <c r="H46" s="24">
        <f t="shared" si="8"/>
        <v>0</v>
      </c>
      <c r="I46" s="24">
        <f t="shared" si="8"/>
        <v>0</v>
      </c>
      <c r="J46" s="24">
        <f t="shared" si="8"/>
        <v>0</v>
      </c>
      <c r="K46" s="24">
        <f t="shared" si="8"/>
        <v>0</v>
      </c>
      <c r="L46" s="24">
        <f t="shared" si="8"/>
        <v>0</v>
      </c>
      <c r="M46" s="24">
        <f t="shared" si="8"/>
        <v>0</v>
      </c>
      <c r="N46" s="24">
        <f t="shared" si="8"/>
        <v>0</v>
      </c>
      <c r="O46" s="24">
        <f t="shared" si="8"/>
        <v>0</v>
      </c>
      <c r="P46" s="24">
        <f t="shared" si="8"/>
        <v>0</v>
      </c>
    </row>
    <row r="47" spans="1:16" x14ac:dyDescent="0.25">
      <c r="A47" s="22" t="s">
        <v>37</v>
      </c>
      <c r="B47" s="28">
        <v>0</v>
      </c>
      <c r="C47" s="28"/>
      <c r="D47" s="28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>
        <f t="shared" si="2"/>
        <v>0</v>
      </c>
    </row>
    <row r="48" spans="1:16" x14ac:dyDescent="0.25">
      <c r="A48" s="22" t="s">
        <v>38</v>
      </c>
      <c r="B48" s="28">
        <v>0</v>
      </c>
      <c r="C48" s="28"/>
      <c r="D48" s="28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>
        <f t="shared" si="2"/>
        <v>0</v>
      </c>
    </row>
    <row r="49" spans="1:18" x14ac:dyDescent="0.25">
      <c r="A49" s="22" t="s">
        <v>39</v>
      </c>
      <c r="B49" s="28">
        <v>0</v>
      </c>
      <c r="C49" s="28"/>
      <c r="D49" s="28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>
        <f t="shared" si="2"/>
        <v>0</v>
      </c>
    </row>
    <row r="50" spans="1:18" x14ac:dyDescent="0.25">
      <c r="A50" s="22" t="s">
        <v>40</v>
      </c>
      <c r="B50" s="28">
        <v>0</v>
      </c>
      <c r="C50" s="28"/>
      <c r="D50" s="28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>
        <f t="shared" si="2"/>
        <v>0</v>
      </c>
      <c r="R50">
        <v>13483304.200000003</v>
      </c>
    </row>
    <row r="51" spans="1:18" x14ac:dyDescent="0.25">
      <c r="A51" s="22" t="s">
        <v>41</v>
      </c>
      <c r="B51" s="28">
        <v>0</v>
      </c>
      <c r="C51" s="28"/>
      <c r="D51" s="28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>
        <f t="shared" si="2"/>
        <v>0</v>
      </c>
      <c r="R51" s="32">
        <f>+L10-R50</f>
        <v>4759732.5899999961</v>
      </c>
    </row>
    <row r="52" spans="1:18" x14ac:dyDescent="0.25">
      <c r="A52" s="22" t="s">
        <v>42</v>
      </c>
      <c r="B52" s="28">
        <v>0</v>
      </c>
      <c r="C52" s="28"/>
      <c r="D52" s="28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>
        <f t="shared" si="2"/>
        <v>0</v>
      </c>
    </row>
    <row r="53" spans="1:18" x14ac:dyDescent="0.25">
      <c r="A53" s="23" t="s">
        <v>43</v>
      </c>
      <c r="B53" s="27">
        <v>104681004.09999999</v>
      </c>
      <c r="C53" s="27">
        <f t="shared" ref="C53:J53" si="9">SUM(C54:C62)</f>
        <v>0</v>
      </c>
      <c r="D53" s="27">
        <f t="shared" si="9"/>
        <v>0</v>
      </c>
      <c r="E53" s="27">
        <f t="shared" si="9"/>
        <v>907387.35</v>
      </c>
      <c r="F53" s="27">
        <f t="shared" si="9"/>
        <v>446371.82999999996</v>
      </c>
      <c r="G53" s="27">
        <f t="shared" si="9"/>
        <v>17700</v>
      </c>
      <c r="H53" s="27">
        <f t="shared" si="9"/>
        <v>42102.400000000001</v>
      </c>
      <c r="I53" s="27">
        <f t="shared" si="9"/>
        <v>2274811.3199999998</v>
      </c>
      <c r="J53" s="27">
        <f t="shared" si="9"/>
        <v>1635589.1400000001</v>
      </c>
      <c r="K53" s="24">
        <f t="shared" ref="K53:P53" si="10">SUM(K54:K62)</f>
        <v>999303.91999999993</v>
      </c>
      <c r="L53" s="24">
        <f t="shared" si="10"/>
        <v>3922512.84</v>
      </c>
      <c r="M53" s="24">
        <f t="shared" si="10"/>
        <v>685261.4</v>
      </c>
      <c r="N53" s="24">
        <f t="shared" si="10"/>
        <v>1468580.17</v>
      </c>
      <c r="O53" s="24">
        <f t="shared" si="10"/>
        <v>2292009.35</v>
      </c>
      <c r="P53" s="24">
        <f t="shared" si="10"/>
        <v>14691629.719999999</v>
      </c>
    </row>
    <row r="54" spans="1:18" x14ac:dyDescent="0.25">
      <c r="A54" s="22" t="s">
        <v>44</v>
      </c>
      <c r="B54" s="28">
        <v>20057500</v>
      </c>
      <c r="C54" s="28"/>
      <c r="D54" s="28">
        <v>0</v>
      </c>
      <c r="E54" s="28">
        <v>69030</v>
      </c>
      <c r="F54" s="28">
        <v>54999.8</v>
      </c>
      <c r="G54" s="28">
        <v>17700</v>
      </c>
      <c r="H54" s="28"/>
      <c r="I54" s="28">
        <v>671899.32</v>
      </c>
      <c r="J54" s="28">
        <v>684863.48</v>
      </c>
      <c r="K54" s="28">
        <v>366788.83999999997</v>
      </c>
      <c r="L54" s="19">
        <v>630002</v>
      </c>
      <c r="M54" s="28">
        <v>685261.4</v>
      </c>
      <c r="N54" s="28">
        <v>1146960</v>
      </c>
      <c r="O54" s="28">
        <v>1941549.35</v>
      </c>
      <c r="P54" s="21">
        <f t="shared" si="2"/>
        <v>6269054.1899999995</v>
      </c>
    </row>
    <row r="55" spans="1:18" x14ac:dyDescent="0.25">
      <c r="A55" s="22" t="s">
        <v>45</v>
      </c>
      <c r="B55" s="28">
        <v>0</v>
      </c>
      <c r="C55" s="28"/>
      <c r="D55" s="28"/>
      <c r="E55" s="28"/>
      <c r="F55" s="28"/>
      <c r="G55" s="28"/>
      <c r="H55" s="28"/>
      <c r="I55" s="28"/>
      <c r="J55" s="21"/>
      <c r="K55" s="28"/>
      <c r="L55" s="19">
        <v>4900</v>
      </c>
      <c r="M55" s="21"/>
      <c r="N55" s="28"/>
      <c r="O55" s="28"/>
      <c r="P55" s="21">
        <f t="shared" si="2"/>
        <v>4900</v>
      </c>
    </row>
    <row r="56" spans="1:18" x14ac:dyDescent="0.25">
      <c r="A56" s="22" t="s">
        <v>46</v>
      </c>
      <c r="B56" s="28">
        <v>65734900</v>
      </c>
      <c r="C56" s="28"/>
      <c r="D56" s="28"/>
      <c r="E56" s="28">
        <v>715311.95</v>
      </c>
      <c r="F56" s="28">
        <v>391372.02999999997</v>
      </c>
      <c r="G56" s="28"/>
      <c r="H56" s="28">
        <v>42102.400000000001</v>
      </c>
      <c r="I56" s="28">
        <v>1366912</v>
      </c>
      <c r="J56" s="28">
        <v>83190</v>
      </c>
      <c r="K56" s="28">
        <v>16514.82</v>
      </c>
      <c r="L56" s="19">
        <v>2154597.08</v>
      </c>
      <c r="M56" s="28"/>
      <c r="N56" s="28">
        <v>312980.49</v>
      </c>
      <c r="O56" s="28">
        <v>350460</v>
      </c>
      <c r="P56" s="21">
        <f t="shared" si="2"/>
        <v>5433440.7699999996</v>
      </c>
    </row>
    <row r="57" spans="1:18" x14ac:dyDescent="0.25">
      <c r="A57" s="22" t="s">
        <v>47</v>
      </c>
      <c r="B57" s="28">
        <v>10611600</v>
      </c>
      <c r="C57" s="28"/>
      <c r="D57" s="28"/>
      <c r="E57" s="28">
        <v>100000</v>
      </c>
      <c r="F57" s="28"/>
      <c r="G57" s="28"/>
      <c r="H57" s="28"/>
      <c r="I57" s="28"/>
      <c r="J57" s="28"/>
      <c r="K57" s="28"/>
      <c r="L57" s="19"/>
      <c r="M57" s="21"/>
      <c r="N57" s="28">
        <v>8639.68</v>
      </c>
      <c r="O57" s="28"/>
      <c r="P57" s="21">
        <f t="shared" si="2"/>
        <v>108639.67999999999</v>
      </c>
    </row>
    <row r="58" spans="1:18" x14ac:dyDescent="0.25">
      <c r="A58" s="22" t="s">
        <v>48</v>
      </c>
      <c r="B58" s="28">
        <v>5530375</v>
      </c>
      <c r="C58" s="28"/>
      <c r="D58" s="28"/>
      <c r="E58" s="28"/>
      <c r="F58" s="28"/>
      <c r="G58" s="28"/>
      <c r="H58" s="28"/>
      <c r="I58" s="28">
        <v>236000</v>
      </c>
      <c r="J58" s="28">
        <v>867535.66000000015</v>
      </c>
      <c r="K58" s="28">
        <v>616000.26</v>
      </c>
      <c r="L58" s="19">
        <v>1133013.76</v>
      </c>
      <c r="M58" s="21"/>
      <c r="N58" s="28"/>
      <c r="O58" s="28"/>
      <c r="P58" s="21">
        <f t="shared" si="2"/>
        <v>2852549.68</v>
      </c>
    </row>
    <row r="59" spans="1:18" x14ac:dyDescent="0.25">
      <c r="A59" s="22" t="s">
        <v>49</v>
      </c>
      <c r="B59" s="28">
        <v>2746629.1</v>
      </c>
      <c r="C59" s="28"/>
      <c r="D59" s="28"/>
      <c r="E59" s="28">
        <v>23045.4</v>
      </c>
      <c r="F59" s="28"/>
      <c r="G59" s="28"/>
      <c r="H59" s="28"/>
      <c r="I59" s="28"/>
      <c r="J59" s="28"/>
      <c r="K59" s="28"/>
      <c r="L59" s="19"/>
      <c r="M59" s="21"/>
      <c r="N59" s="28"/>
      <c r="O59" s="28"/>
      <c r="P59" s="21">
        <f t="shared" si="2"/>
        <v>23045.4</v>
      </c>
    </row>
    <row r="60" spans="1:18" x14ac:dyDescent="0.25">
      <c r="A60" s="22" t="s">
        <v>50</v>
      </c>
      <c r="B60" s="28">
        <v>0</v>
      </c>
      <c r="C60" s="28"/>
      <c r="D60" s="28"/>
      <c r="E60" s="28"/>
      <c r="F60" s="28"/>
      <c r="G60" s="21"/>
      <c r="H60" s="28"/>
      <c r="I60" s="28"/>
      <c r="J60" s="28"/>
      <c r="K60" s="28"/>
      <c r="L60" s="19"/>
      <c r="M60" s="21"/>
      <c r="N60" s="28"/>
      <c r="O60" s="28"/>
      <c r="P60" s="21">
        <f t="shared" si="2"/>
        <v>0</v>
      </c>
    </row>
    <row r="61" spans="1:18" x14ac:dyDescent="0.25">
      <c r="A61" s="22" t="s">
        <v>51</v>
      </c>
      <c r="B61" s="28">
        <v>0</v>
      </c>
      <c r="C61" s="28"/>
      <c r="D61" s="28"/>
      <c r="E61" s="21"/>
      <c r="F61" s="28"/>
      <c r="G61" s="21"/>
      <c r="H61" s="28"/>
      <c r="I61" s="28"/>
      <c r="J61" s="28"/>
      <c r="K61" s="28"/>
      <c r="L61" s="19"/>
      <c r="M61" s="21"/>
      <c r="N61" s="28"/>
      <c r="O61" s="28"/>
      <c r="P61" s="21">
        <f t="shared" si="2"/>
        <v>0</v>
      </c>
    </row>
    <row r="62" spans="1:18" x14ac:dyDescent="0.25">
      <c r="A62" s="22" t="s">
        <v>52</v>
      </c>
      <c r="B62" s="28">
        <v>0</v>
      </c>
      <c r="C62" s="28"/>
      <c r="D62" s="28"/>
      <c r="E62" s="21"/>
      <c r="F62" s="28"/>
      <c r="G62" s="21"/>
      <c r="H62" s="28"/>
      <c r="I62" s="28"/>
      <c r="J62" s="28"/>
      <c r="K62" s="28"/>
      <c r="L62" s="19"/>
      <c r="M62" s="21"/>
      <c r="N62" s="28"/>
      <c r="O62" s="28"/>
      <c r="P62" s="21">
        <f t="shared" si="2"/>
        <v>0</v>
      </c>
    </row>
    <row r="63" spans="1:18" x14ac:dyDescent="0.25">
      <c r="A63" s="23" t="s">
        <v>53</v>
      </c>
      <c r="B63" s="27">
        <v>9500000</v>
      </c>
      <c r="C63" s="27">
        <f t="shared" ref="C63:P63" si="11">SUM(C64:C67)</f>
        <v>0</v>
      </c>
      <c r="D63" s="27">
        <f t="shared" si="11"/>
        <v>0</v>
      </c>
      <c r="E63" s="24">
        <f t="shared" si="11"/>
        <v>0</v>
      </c>
      <c r="F63" s="24">
        <f t="shared" si="11"/>
        <v>0</v>
      </c>
      <c r="G63" s="24">
        <f t="shared" si="11"/>
        <v>0</v>
      </c>
      <c r="H63" s="24">
        <f t="shared" si="11"/>
        <v>0</v>
      </c>
      <c r="I63" s="24">
        <f t="shared" si="11"/>
        <v>0</v>
      </c>
      <c r="J63" s="24">
        <f t="shared" si="11"/>
        <v>0</v>
      </c>
      <c r="K63" s="24">
        <f t="shared" si="11"/>
        <v>0</v>
      </c>
      <c r="L63" s="24">
        <f t="shared" si="11"/>
        <v>0</v>
      </c>
      <c r="M63" s="24">
        <f t="shared" si="11"/>
        <v>731170</v>
      </c>
      <c r="N63" s="24">
        <f t="shared" si="11"/>
        <v>0</v>
      </c>
      <c r="O63" s="24">
        <f t="shared" si="11"/>
        <v>0</v>
      </c>
      <c r="P63" s="24">
        <f t="shared" si="11"/>
        <v>731170</v>
      </c>
    </row>
    <row r="64" spans="1:18" x14ac:dyDescent="0.25">
      <c r="A64" s="22" t="s">
        <v>54</v>
      </c>
      <c r="B64" s="28">
        <v>9500000</v>
      </c>
      <c r="C64" s="28"/>
      <c r="D64" s="28"/>
      <c r="E64" s="21"/>
      <c r="F64" s="21"/>
      <c r="G64" s="28"/>
      <c r="H64" s="21"/>
      <c r="I64" s="21"/>
      <c r="J64" s="21"/>
      <c r="K64" s="21"/>
      <c r="L64" s="21"/>
      <c r="M64" s="21"/>
      <c r="N64" s="21"/>
      <c r="O64" s="21"/>
      <c r="P64" s="21">
        <f t="shared" si="2"/>
        <v>0</v>
      </c>
    </row>
    <row r="65" spans="1:16" x14ac:dyDescent="0.25">
      <c r="A65" s="22" t="s">
        <v>55</v>
      </c>
      <c r="B65" s="28">
        <v>0</v>
      </c>
      <c r="C65" s="28"/>
      <c r="D65" s="28"/>
      <c r="E65" s="21"/>
      <c r="F65" s="21"/>
      <c r="G65" s="21"/>
      <c r="H65" s="21"/>
      <c r="I65" s="21"/>
      <c r="J65" s="21"/>
      <c r="K65" s="21"/>
      <c r="L65" s="21"/>
      <c r="M65" s="19">
        <v>616420</v>
      </c>
      <c r="N65" s="21"/>
      <c r="O65" s="21"/>
      <c r="P65" s="21">
        <f t="shared" si="2"/>
        <v>616420</v>
      </c>
    </row>
    <row r="66" spans="1:16" x14ac:dyDescent="0.25">
      <c r="A66" s="22" t="s">
        <v>56</v>
      </c>
      <c r="B66" s="28">
        <v>0</v>
      </c>
      <c r="C66" s="28"/>
      <c r="D66" s="28"/>
      <c r="E66" s="21"/>
      <c r="F66" s="21"/>
      <c r="G66" s="21"/>
      <c r="H66" s="21"/>
      <c r="I66" s="21"/>
      <c r="J66" s="21"/>
      <c r="K66" s="21"/>
      <c r="L66" s="21"/>
      <c r="M66" s="21">
        <v>114750</v>
      </c>
      <c r="N66" s="21"/>
      <c r="O66" s="21"/>
      <c r="P66" s="21">
        <f t="shared" si="2"/>
        <v>114750</v>
      </c>
    </row>
    <row r="67" spans="1:16" x14ac:dyDescent="0.25">
      <c r="A67" s="22" t="s">
        <v>57</v>
      </c>
      <c r="B67" s="28">
        <v>0</v>
      </c>
      <c r="C67" s="28"/>
      <c r="D67" s="28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>
        <f t="shared" si="2"/>
        <v>0</v>
      </c>
    </row>
    <row r="68" spans="1:16" x14ac:dyDescent="0.25">
      <c r="A68" s="23" t="s">
        <v>58</v>
      </c>
      <c r="B68" s="27">
        <v>0</v>
      </c>
      <c r="C68" s="27">
        <f t="shared" ref="C68:P68" si="12">SUM(C69:C75)</f>
        <v>0</v>
      </c>
      <c r="D68" s="27">
        <f t="shared" si="12"/>
        <v>0</v>
      </c>
      <c r="E68" s="24">
        <f t="shared" si="12"/>
        <v>0</v>
      </c>
      <c r="F68" s="24">
        <f t="shared" si="12"/>
        <v>0</v>
      </c>
      <c r="G68" s="24">
        <f t="shared" si="12"/>
        <v>0</v>
      </c>
      <c r="H68" s="24">
        <f t="shared" si="12"/>
        <v>0</v>
      </c>
      <c r="I68" s="24">
        <f t="shared" si="12"/>
        <v>0</v>
      </c>
      <c r="J68" s="24">
        <f t="shared" si="12"/>
        <v>0</v>
      </c>
      <c r="K68" s="24">
        <f t="shared" si="12"/>
        <v>0</v>
      </c>
      <c r="L68" s="24">
        <f t="shared" si="12"/>
        <v>0</v>
      </c>
      <c r="M68" s="24">
        <f t="shared" si="12"/>
        <v>0</v>
      </c>
      <c r="N68" s="24">
        <f t="shared" si="12"/>
        <v>0</v>
      </c>
      <c r="O68" s="24">
        <f t="shared" si="12"/>
        <v>0</v>
      </c>
      <c r="P68" s="24">
        <f t="shared" si="12"/>
        <v>0</v>
      </c>
    </row>
    <row r="69" spans="1:16" x14ac:dyDescent="0.25">
      <c r="A69" s="22" t="s">
        <v>59</v>
      </c>
      <c r="B69" s="28">
        <v>0</v>
      </c>
      <c r="C69" s="28"/>
      <c r="D69" s="28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>
        <f t="shared" si="2"/>
        <v>0</v>
      </c>
    </row>
    <row r="70" spans="1:16" x14ac:dyDescent="0.25">
      <c r="A70" s="22" t="s">
        <v>60</v>
      </c>
      <c r="B70" s="28">
        <v>0</v>
      </c>
      <c r="C70" s="28"/>
      <c r="D70" s="28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>
        <f t="shared" si="2"/>
        <v>0</v>
      </c>
    </row>
    <row r="71" spans="1:16" x14ac:dyDescent="0.25">
      <c r="A71" s="20" t="s">
        <v>61</v>
      </c>
      <c r="B71" s="28">
        <v>0</v>
      </c>
      <c r="C71" s="26"/>
      <c r="D71" s="28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>
        <f t="shared" si="2"/>
        <v>0</v>
      </c>
    </row>
    <row r="72" spans="1:16" x14ac:dyDescent="0.25">
      <c r="A72" s="22" t="s">
        <v>62</v>
      </c>
      <c r="B72" s="28">
        <v>0</v>
      </c>
      <c r="C72" s="28"/>
      <c r="D72" s="28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>
        <f t="shared" si="2"/>
        <v>0</v>
      </c>
    </row>
    <row r="73" spans="1:16" x14ac:dyDescent="0.25">
      <c r="A73" s="22" t="s">
        <v>63</v>
      </c>
      <c r="B73" s="28">
        <v>0</v>
      </c>
      <c r="C73" s="28"/>
      <c r="D73" s="28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>
        <f t="shared" si="2"/>
        <v>0</v>
      </c>
    </row>
    <row r="74" spans="1:16" x14ac:dyDescent="0.25">
      <c r="A74" s="22" t="s">
        <v>64</v>
      </c>
      <c r="B74" s="28">
        <v>0</v>
      </c>
      <c r="C74" s="28"/>
      <c r="D74" s="28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>
        <f t="shared" si="2"/>
        <v>0</v>
      </c>
    </row>
    <row r="75" spans="1:16" x14ac:dyDescent="0.25">
      <c r="A75" s="18" t="s">
        <v>69</v>
      </c>
      <c r="B75" s="28">
        <v>0</v>
      </c>
      <c r="C75" s="26"/>
      <c r="D75" s="26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21">
        <f t="shared" si="2"/>
        <v>0</v>
      </c>
    </row>
    <row r="76" spans="1:16" x14ac:dyDescent="0.25">
      <c r="A76" s="23" t="s">
        <v>70</v>
      </c>
      <c r="B76" s="27">
        <v>0</v>
      </c>
      <c r="C76" s="27">
        <f t="shared" ref="C76:P76" si="13">SUM(C77:C78)</f>
        <v>0</v>
      </c>
      <c r="D76" s="27">
        <f t="shared" si="13"/>
        <v>0</v>
      </c>
      <c r="E76" s="24">
        <f t="shared" si="13"/>
        <v>0</v>
      </c>
      <c r="F76" s="24">
        <f t="shared" si="13"/>
        <v>0</v>
      </c>
      <c r="G76" s="24">
        <f t="shared" si="13"/>
        <v>0</v>
      </c>
      <c r="H76" s="24">
        <f t="shared" si="13"/>
        <v>0</v>
      </c>
      <c r="I76" s="24">
        <f t="shared" si="13"/>
        <v>0</v>
      </c>
      <c r="J76" s="24">
        <f t="shared" si="13"/>
        <v>0</v>
      </c>
      <c r="K76" s="24">
        <f t="shared" si="13"/>
        <v>0</v>
      </c>
      <c r="L76" s="24">
        <f t="shared" si="13"/>
        <v>0</v>
      </c>
      <c r="M76" s="24">
        <f t="shared" si="13"/>
        <v>0</v>
      </c>
      <c r="N76" s="24">
        <f t="shared" si="13"/>
        <v>0</v>
      </c>
      <c r="O76" s="24">
        <f t="shared" si="13"/>
        <v>0</v>
      </c>
      <c r="P76" s="24">
        <f t="shared" si="13"/>
        <v>0</v>
      </c>
    </row>
    <row r="77" spans="1:16" x14ac:dyDescent="0.25">
      <c r="A77" s="22" t="s">
        <v>71</v>
      </c>
      <c r="B77" s="28">
        <v>0</v>
      </c>
      <c r="C77" s="28"/>
      <c r="D77" s="2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>
        <f t="shared" si="2"/>
        <v>0</v>
      </c>
    </row>
    <row r="78" spans="1:16" x14ac:dyDescent="0.25">
      <c r="A78" s="22" t="s">
        <v>72</v>
      </c>
      <c r="B78" s="28">
        <v>0</v>
      </c>
      <c r="C78" s="28"/>
      <c r="D78" s="28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>
        <f t="shared" ref="P78" si="14">SUM(D78:O78)</f>
        <v>0</v>
      </c>
    </row>
    <row r="79" spans="1:16" x14ac:dyDescent="0.25">
      <c r="A79" s="23" t="s">
        <v>73</v>
      </c>
      <c r="B79" s="27">
        <v>0</v>
      </c>
      <c r="C79" s="27">
        <f t="shared" ref="C79:P79" si="15">SUM(C80:C81)</f>
        <v>0</v>
      </c>
      <c r="D79" s="27">
        <f t="shared" si="15"/>
        <v>0</v>
      </c>
      <c r="E79" s="24">
        <f t="shared" si="15"/>
        <v>0</v>
      </c>
      <c r="F79" s="24">
        <f t="shared" si="15"/>
        <v>0</v>
      </c>
      <c r="G79" s="24">
        <f t="shared" si="15"/>
        <v>0</v>
      </c>
      <c r="H79" s="24">
        <f t="shared" si="15"/>
        <v>0</v>
      </c>
      <c r="I79" s="24">
        <f t="shared" si="15"/>
        <v>0</v>
      </c>
      <c r="J79" s="24">
        <f t="shared" si="15"/>
        <v>0</v>
      </c>
      <c r="K79" s="24">
        <f t="shared" si="15"/>
        <v>0</v>
      </c>
      <c r="L79" s="24">
        <f t="shared" si="15"/>
        <v>0</v>
      </c>
      <c r="M79" s="24">
        <f t="shared" si="15"/>
        <v>0</v>
      </c>
      <c r="N79" s="24">
        <f t="shared" si="15"/>
        <v>0</v>
      </c>
      <c r="O79" s="24">
        <f t="shared" si="15"/>
        <v>0</v>
      </c>
      <c r="P79" s="24">
        <f t="shared" si="15"/>
        <v>0</v>
      </c>
    </row>
    <row r="80" spans="1:16" x14ac:dyDescent="0.25">
      <c r="A80" s="22" t="s">
        <v>74</v>
      </c>
      <c r="B80" s="28">
        <v>0</v>
      </c>
      <c r="C80" s="28"/>
      <c r="D80" s="28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>
        <f t="shared" ref="P80:P81" si="16">SUM(D80:O80)</f>
        <v>0</v>
      </c>
    </row>
    <row r="81" spans="1:16" x14ac:dyDescent="0.25">
      <c r="A81" s="22" t="s">
        <v>75</v>
      </c>
      <c r="B81" s="28">
        <v>0</v>
      </c>
      <c r="C81" s="28"/>
      <c r="D81" s="28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>
        <f t="shared" si="16"/>
        <v>0</v>
      </c>
    </row>
    <row r="82" spans="1:16" x14ac:dyDescent="0.25">
      <c r="A82" s="23" t="s">
        <v>76</v>
      </c>
      <c r="B82" s="27">
        <v>0</v>
      </c>
      <c r="C82" s="27">
        <f t="shared" ref="C82:P82" si="17">SUM(C83)</f>
        <v>0</v>
      </c>
      <c r="D82" s="27">
        <f t="shared" si="17"/>
        <v>0</v>
      </c>
      <c r="E82" s="24">
        <f t="shared" si="17"/>
        <v>0</v>
      </c>
      <c r="F82" s="24">
        <f t="shared" si="17"/>
        <v>0</v>
      </c>
      <c r="G82" s="24">
        <f t="shared" si="17"/>
        <v>0</v>
      </c>
      <c r="H82" s="24">
        <f t="shared" si="17"/>
        <v>0</v>
      </c>
      <c r="I82" s="24">
        <f t="shared" si="17"/>
        <v>0</v>
      </c>
      <c r="J82" s="24">
        <f t="shared" si="17"/>
        <v>0</v>
      </c>
      <c r="K82" s="24">
        <f t="shared" si="17"/>
        <v>0</v>
      </c>
      <c r="L82" s="24">
        <f t="shared" si="17"/>
        <v>0</v>
      </c>
      <c r="M82" s="24">
        <f t="shared" si="17"/>
        <v>0</v>
      </c>
      <c r="N82" s="24">
        <f t="shared" si="17"/>
        <v>0</v>
      </c>
      <c r="O82" s="24">
        <f t="shared" si="17"/>
        <v>0</v>
      </c>
      <c r="P82" s="24">
        <f t="shared" si="17"/>
        <v>0</v>
      </c>
    </row>
    <row r="83" spans="1:16" x14ac:dyDescent="0.25">
      <c r="A83" s="22" t="s">
        <v>77</v>
      </c>
      <c r="B83" s="28">
        <v>0</v>
      </c>
      <c r="C83" s="28"/>
      <c r="D83" s="28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>
        <f t="shared" ref="P83" si="18">SUM(D83:O83)</f>
        <v>0</v>
      </c>
    </row>
    <row r="84" spans="1:16" x14ac:dyDescent="0.25">
      <c r="A84" s="16" t="s">
        <v>65</v>
      </c>
      <c r="B84" s="29">
        <v>335509815.21999997</v>
      </c>
      <c r="C84" s="29">
        <f t="shared" ref="C84:N84" si="19">+C82+C79+C76+C68+C63+C53+C46+C37+C27+C17+C11</f>
        <v>0</v>
      </c>
      <c r="D84" s="29">
        <f t="shared" si="19"/>
        <v>3565115.63</v>
      </c>
      <c r="E84" s="29">
        <f t="shared" si="19"/>
        <v>7981428.7109999992</v>
      </c>
      <c r="F84" s="29">
        <f t="shared" si="19"/>
        <v>14937445.15</v>
      </c>
      <c r="G84" s="29">
        <f t="shared" si="19"/>
        <v>3239469.3899999997</v>
      </c>
      <c r="H84" s="29">
        <f t="shared" si="19"/>
        <v>11985185.253999999</v>
      </c>
      <c r="I84" s="29">
        <f t="shared" si="19"/>
        <v>11868148.811000001</v>
      </c>
      <c r="J84" s="29">
        <f t="shared" si="19"/>
        <v>12076444.600000001</v>
      </c>
      <c r="K84" s="29">
        <f t="shared" si="19"/>
        <v>14533663.029999997</v>
      </c>
      <c r="L84" s="29">
        <f t="shared" si="19"/>
        <v>18243036.789999999</v>
      </c>
      <c r="M84" s="29">
        <f t="shared" si="19"/>
        <v>12540198.060000001</v>
      </c>
      <c r="N84" s="29">
        <f t="shared" si="19"/>
        <v>13481312.220000001</v>
      </c>
      <c r="O84" s="17">
        <f t="shared" ref="O84:P84" si="20">+O82+O79+O76+O68+O63+O53+O46+O37+O27+O17+O11</f>
        <v>13914254.690000001</v>
      </c>
      <c r="P84" s="17">
        <f t="shared" si="20"/>
        <v>138365702.336</v>
      </c>
    </row>
    <row r="86" spans="1:16" ht="15.75" thickBot="1" x14ac:dyDescent="0.3">
      <c r="E86" s="30"/>
      <c r="F86" s="30"/>
      <c r="I86" s="32"/>
      <c r="J86" s="30"/>
      <c r="L86" s="31"/>
      <c r="N86" s="34"/>
      <c r="O86" s="30"/>
    </row>
    <row r="87" spans="1:16" ht="30.75" thickBot="1" x14ac:dyDescent="0.3">
      <c r="A87" s="12" t="s">
        <v>97</v>
      </c>
    </row>
    <row r="88" spans="1:16" ht="30.75" thickBot="1" x14ac:dyDescent="0.3">
      <c r="A88" s="12" t="s">
        <v>98</v>
      </c>
    </row>
    <row r="89" spans="1:16" ht="60.75" thickBot="1" x14ac:dyDescent="0.3">
      <c r="A89" s="13" t="s">
        <v>99</v>
      </c>
    </row>
    <row r="92" spans="1:16" x14ac:dyDescent="0.25">
      <c r="A92" s="25" t="s">
        <v>103</v>
      </c>
      <c r="I92" s="25" t="s">
        <v>106</v>
      </c>
    </row>
    <row r="93" spans="1:16" x14ac:dyDescent="0.25">
      <c r="A93" s="25" t="s">
        <v>104</v>
      </c>
      <c r="I93" s="25" t="s">
        <v>107</v>
      </c>
    </row>
    <row r="94" spans="1:16" x14ac:dyDescent="0.25">
      <c r="A94" s="25" t="s">
        <v>105</v>
      </c>
      <c r="I94" s="25" t="s">
        <v>108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31496062992125984" right="0.11811023622047245" top="0.15748031496062992" bottom="0.15748031496062992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56" t="s">
        <v>78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3:17" ht="21" customHeight="1" x14ac:dyDescent="0.25">
      <c r="C4" s="50" t="s">
        <v>67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3:17" ht="15.75" x14ac:dyDescent="0.25">
      <c r="C5" s="52" t="s">
        <v>68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17" ht="15.75" customHeight="1" x14ac:dyDescent="0.25">
      <c r="C6" s="54" t="s">
        <v>94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3:17" ht="15.75" customHeight="1" x14ac:dyDescent="0.25">
      <c r="C7" s="55" t="s">
        <v>79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user</cp:lastModifiedBy>
  <cp:lastPrinted>2024-01-09T19:33:15Z</cp:lastPrinted>
  <dcterms:created xsi:type="dcterms:W3CDTF">2021-07-29T18:58:50Z</dcterms:created>
  <dcterms:modified xsi:type="dcterms:W3CDTF">2024-01-19T16:01:15Z</dcterms:modified>
</cp:coreProperties>
</file>